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416" windowWidth="7560" windowHeight="9135" tabRatio="897" activeTab="7"/>
  </bookViews>
  <sheets>
    <sheet name="Jednotlivci ZČ" sheetId="1" r:id="rId1"/>
    <sheet name="List Jednotlivci " sheetId="2" r:id="rId2"/>
    <sheet name="Ženy Deti" sheetId="3" r:id="rId3"/>
    <sheet name="Finale-pavúk-jednotlivci" sheetId="4" r:id="rId4"/>
    <sheet name="Tímy ZČ" sheetId="5" r:id="rId5"/>
    <sheet name="List Tímy" sheetId="6" r:id="rId6"/>
    <sheet name="Tímy Štvrť" sheetId="7" r:id="rId7"/>
    <sheet name="Tímy Semi" sheetId="8" r:id="rId8"/>
    <sheet name="Tímy Final" sheetId="9" r:id="rId9"/>
    <sheet name="Finale-pavuk-timy" sheetId="10" r:id="rId10"/>
  </sheets>
  <definedNames>
    <definedName name="_xlnm._FilterDatabase" localSheetId="1" hidden="1">'List Jednotlivci '!$A$1:$C$32</definedName>
  </definedNames>
  <calcPr fullCalcOnLoad="1"/>
</workbook>
</file>

<file path=xl/sharedStrings.xml><?xml version="1.0" encoding="utf-8"?>
<sst xmlns="http://schemas.openxmlformats.org/spreadsheetml/2006/main" count="525" uniqueCount="203">
  <si>
    <t>1. kolo</t>
  </si>
  <si>
    <t>2. kolo</t>
  </si>
  <si>
    <t>3. kolo</t>
  </si>
  <si>
    <t>A</t>
  </si>
  <si>
    <t>B</t>
  </si>
  <si>
    <t>16.</t>
  </si>
  <si>
    <t>9.</t>
  </si>
  <si>
    <t>5.</t>
  </si>
  <si>
    <t>1.</t>
  </si>
  <si>
    <t>8.</t>
  </si>
  <si>
    <t>12.</t>
  </si>
  <si>
    <t>13.</t>
  </si>
  <si>
    <t>4.</t>
  </si>
  <si>
    <t>3.</t>
  </si>
  <si>
    <t>14.</t>
  </si>
  <si>
    <t>11.</t>
  </si>
  <si>
    <t>6.</t>
  </si>
  <si>
    <t>7.</t>
  </si>
  <si>
    <t>10.</t>
  </si>
  <si>
    <t>15.</t>
  </si>
  <si>
    <t>2.</t>
  </si>
  <si>
    <t>7 bodov</t>
  </si>
  <si>
    <t>5 bodov</t>
  </si>
  <si>
    <t>9 bodov</t>
  </si>
  <si>
    <t>1. miesto</t>
  </si>
  <si>
    <t>2. miesto</t>
  </si>
  <si>
    <t>3. miesto</t>
  </si>
  <si>
    <t>4. miesto</t>
  </si>
  <si>
    <t>4 hry</t>
  </si>
  <si>
    <t>súčet 3 kolá</t>
  </si>
  <si>
    <t>4. kolo</t>
  </si>
  <si>
    <t>3 najlepšie hry sa každému hráčovi spočítajú, výsledok oboch hráčov sa spočíta</t>
  </si>
  <si>
    <t>Každý hráč odohrá 4 hry (2 na každom stole) na vylosovanej dvojici stolov</t>
  </si>
  <si>
    <t>Poradie</t>
  </si>
  <si>
    <t>Základná časť</t>
  </si>
  <si>
    <t>Turnaj družstiev</t>
  </si>
  <si>
    <t>Stôl</t>
  </si>
  <si>
    <t>Skupina</t>
  </si>
  <si>
    <t>Číslo</t>
  </si>
  <si>
    <t>Meno</t>
  </si>
  <si>
    <t>Súčet</t>
  </si>
  <si>
    <t>Priemer</t>
  </si>
  <si>
    <t>O 3. miesto</t>
  </si>
  <si>
    <t>Finále</t>
  </si>
  <si>
    <t>Kajan, Boris</t>
  </si>
  <si>
    <t>Sečanský, Jozef</t>
  </si>
  <si>
    <t>Slížik, Daniel</t>
  </si>
  <si>
    <t>Kajanová, Lucia</t>
  </si>
  <si>
    <t>Kajanová, Hela</t>
  </si>
  <si>
    <t>Kušnier, Ján</t>
  </si>
  <si>
    <t>Šťastný, Marek (CZ)</t>
  </si>
  <si>
    <t>Balažovič, Anton</t>
  </si>
  <si>
    <t>Balažovičová, Dana</t>
  </si>
  <si>
    <t>Balažovičová, Klára</t>
  </si>
  <si>
    <t>Pristach, Ján</t>
  </si>
  <si>
    <t>Roštek, Marek</t>
  </si>
  <si>
    <t>Sány, Roman</t>
  </si>
  <si>
    <t>Sányová, Michala</t>
  </si>
  <si>
    <t>Poliačiková, Martina</t>
  </si>
  <si>
    <t>Gašparová, Barbora</t>
  </si>
  <si>
    <t>Gašpar, Jozef</t>
  </si>
  <si>
    <t>Gašparová, Nika</t>
  </si>
  <si>
    <t>Gašpar, Dušan</t>
  </si>
  <si>
    <t>Gašparová, Lenka</t>
  </si>
  <si>
    <t>Škorec, Pavol</t>
  </si>
  <si>
    <t>Ženy</t>
  </si>
  <si>
    <t xml:space="preserve">Stôl č. </t>
  </si>
  <si>
    <t>Stôl č.</t>
  </si>
  <si>
    <t>Semifinále 1</t>
  </si>
  <si>
    <t>Semifinále 2</t>
  </si>
  <si>
    <t>Štvrťfinále 1</t>
  </si>
  <si>
    <t>Štvrťfinále 2</t>
  </si>
  <si>
    <t>Štvrťfinále 3</t>
  </si>
  <si>
    <t>Štvrťfinále 4</t>
  </si>
  <si>
    <t>Družstvo</t>
  </si>
  <si>
    <t>Body</t>
  </si>
  <si>
    <t>Janáč, Martin</t>
  </si>
  <si>
    <t>Janáčová, Andrea</t>
  </si>
  <si>
    <t>Janáč Jakub</t>
  </si>
  <si>
    <t>Slobodová, Marcela</t>
  </si>
  <si>
    <t>Štastná, Irena (CZ)</t>
  </si>
  <si>
    <t>PB</t>
  </si>
  <si>
    <t>Kajan Boris</t>
  </si>
  <si>
    <t>Kajanová Lucia</t>
  </si>
  <si>
    <t>Pristach Ján</t>
  </si>
  <si>
    <t>Sány Roman</t>
  </si>
  <si>
    <t>Tím: Žinčica</t>
  </si>
  <si>
    <t>Balažovič Anton</t>
  </si>
  <si>
    <t>Roštek Marek</t>
  </si>
  <si>
    <t>Tím: Susedia</t>
  </si>
  <si>
    <t>Janáč Martin</t>
  </si>
  <si>
    <t>Janáčová Andrea</t>
  </si>
  <si>
    <t>Tím: Gašparbend 1</t>
  </si>
  <si>
    <t>Gašpar Jozef</t>
  </si>
  <si>
    <t>Gašparová Barbora</t>
  </si>
  <si>
    <t>Gašpar Rado</t>
  </si>
  <si>
    <t>Gašparová Nikola</t>
  </si>
  <si>
    <t>Tím: Mord</t>
  </si>
  <si>
    <t>Slížik Daniel</t>
  </si>
  <si>
    <t>Sečanský Jozef</t>
  </si>
  <si>
    <t>Tím: Krnov</t>
  </si>
  <si>
    <t>Šťastný Marek</t>
  </si>
  <si>
    <t>Šťastná Irena</t>
  </si>
  <si>
    <t>Tím: Krásavice</t>
  </si>
  <si>
    <t>Balažovičová Dana</t>
  </si>
  <si>
    <t>Balažovičová Klára</t>
  </si>
  <si>
    <t>Sloboda Samo</t>
  </si>
  <si>
    <t>Slobodová Marcela</t>
  </si>
  <si>
    <t>Kajanová Hela</t>
  </si>
  <si>
    <t>Bezáková Majka</t>
  </si>
  <si>
    <t>Bezák Janko</t>
  </si>
  <si>
    <t>Kušnier Ján</t>
  </si>
  <si>
    <t>Gašpar Dušan</t>
  </si>
  <si>
    <t>Kán Dalibor</t>
  </si>
  <si>
    <t>Kánová janka</t>
  </si>
  <si>
    <t>Repová Elena</t>
  </si>
  <si>
    <t>Sányová Michala</t>
  </si>
  <si>
    <t>Škorcová Zuizana</t>
  </si>
  <si>
    <t>Krásavice</t>
  </si>
  <si>
    <t>Žinčica</t>
  </si>
  <si>
    <t>Klešáci</t>
  </si>
  <si>
    <t>Susedia</t>
  </si>
  <si>
    <t>Kajanová Iva</t>
  </si>
  <si>
    <t>Glumíkovia</t>
  </si>
  <si>
    <t>Bezáci</t>
  </si>
  <si>
    <t>Gašparbend 1</t>
  </si>
  <si>
    <t>Gašparbend 2</t>
  </si>
  <si>
    <t>Mord</t>
  </si>
  <si>
    <t>Krnov</t>
  </si>
  <si>
    <t>Fešáci</t>
  </si>
  <si>
    <t>Záhoráci</t>
  </si>
  <si>
    <t>Pohodička</t>
  </si>
  <si>
    <t>Folkloristky</t>
  </si>
  <si>
    <t>Klára</t>
  </si>
  <si>
    <t>Danka</t>
  </si>
  <si>
    <t>Marek</t>
  </si>
  <si>
    <t>Tono</t>
  </si>
  <si>
    <t>X</t>
  </si>
  <si>
    <t>Maťo</t>
  </si>
  <si>
    <t>Andrea</t>
  </si>
  <si>
    <t>Dano</t>
  </si>
  <si>
    <t>Jožo</t>
  </si>
  <si>
    <t>Boris</t>
  </si>
  <si>
    <t>Lucia</t>
  </si>
  <si>
    <t>Roman</t>
  </si>
  <si>
    <t>Johnny</t>
  </si>
  <si>
    <t>Barbora</t>
  </si>
  <si>
    <t>Jojo</t>
  </si>
  <si>
    <t>Irena</t>
  </si>
  <si>
    <t>Slejer</t>
  </si>
  <si>
    <t>Slížik</t>
  </si>
  <si>
    <t>Janáčová</t>
  </si>
  <si>
    <t>Hela</t>
  </si>
  <si>
    <t>Balažovič</t>
  </si>
  <si>
    <t>Sány</t>
  </si>
  <si>
    <t>Šťastný</t>
  </si>
  <si>
    <t>Kajan</t>
  </si>
  <si>
    <t>Škorec</t>
  </si>
  <si>
    <t>Sečanský</t>
  </si>
  <si>
    <t>Pristach</t>
  </si>
  <si>
    <t>Marek Šťastný</t>
  </si>
  <si>
    <t>Janáč, Jakub</t>
  </si>
  <si>
    <t>Deti do 12 rokov</t>
  </si>
  <si>
    <t>Tím 3: Žinčica</t>
  </si>
  <si>
    <t>Tím 4: Susedia</t>
  </si>
  <si>
    <t>Tím 5: Gašparbend 1</t>
  </si>
  <si>
    <t>Tím 6: Gašparbend 2</t>
  </si>
  <si>
    <t>Tím 7: Mord</t>
  </si>
  <si>
    <t>Tím 8: Krnov</t>
  </si>
  <si>
    <t>Tím 9: Krásavice</t>
  </si>
  <si>
    <t>Tím 10: Klešáci</t>
  </si>
  <si>
    <t>Tím 11: Glumíkovia</t>
  </si>
  <si>
    <t>Tím 12: Bezáci</t>
  </si>
  <si>
    <t>Tím 13: Fešáci</t>
  </si>
  <si>
    <t>Tím 14: Záhoráci</t>
  </si>
  <si>
    <t>Tím 15: Pohodička</t>
  </si>
  <si>
    <t>Tím 16: Folklóristky</t>
  </si>
  <si>
    <t>Repa Sofian</t>
  </si>
  <si>
    <t>Tím 1:  Gansenerouzis</t>
  </si>
  <si>
    <t>Gansenrouzis</t>
  </si>
  <si>
    <t>Tím: Gansenrouzis</t>
  </si>
  <si>
    <t>Postup</t>
  </si>
  <si>
    <t>Tím: Slejer</t>
  </si>
  <si>
    <t>Tím 2: Slejer</t>
  </si>
  <si>
    <t>Roštek</t>
  </si>
  <si>
    <t>Balažovičová, D</t>
  </si>
  <si>
    <t>Balažovičová, K</t>
  </si>
  <si>
    <t>Gašpar, J</t>
  </si>
  <si>
    <t>Gašpar, Rado</t>
  </si>
  <si>
    <t>Janáč Jakub***</t>
  </si>
  <si>
    <t>Balažovičová, Klára***</t>
  </si>
  <si>
    <t>Gašparová, Lenka***</t>
  </si>
  <si>
    <t>*** dieťa do 12 rokov</t>
  </si>
  <si>
    <t>Ženy/Deti</t>
  </si>
  <si>
    <t>Bérešová, Ľubica</t>
  </si>
  <si>
    <t>Rychtárech Štefan</t>
  </si>
  <si>
    <t>Sloboda, Samuel</t>
  </si>
  <si>
    <t>Sloboda, Samuel***</t>
  </si>
  <si>
    <t>Každý hráč odohrá 4 hry (po 2 na každom stole) na vylosovanej dvojici stolov. Obaja hráči z toho istého tímu nehrajú súčasne.</t>
  </si>
  <si>
    <t>po rozstreloch</t>
  </si>
  <si>
    <t>Stoviek:</t>
  </si>
  <si>
    <t>Stodvadsiatok:</t>
  </si>
  <si>
    <t>Max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</si>
</sst>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mmm"/>
    <numFmt numFmtId="170" formatCode="0.0%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0"/>
      <name val="Calibri"/>
      <family val="2"/>
    </font>
    <font>
      <sz val="2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2"/>
      <color indexed="8"/>
      <name val="Verdana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2"/>
      <name val="Verdana"/>
      <family val="2"/>
    </font>
    <font>
      <i/>
      <sz val="11"/>
      <name val="Calibri"/>
      <family val="2"/>
    </font>
    <font>
      <b/>
      <sz val="22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6" fillId="17" borderId="0" applyNumberFormat="0" applyBorder="0" applyAlignment="0" applyProtection="0"/>
    <xf numFmtId="0" fontId="20" fillId="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14" borderId="5" applyNumberFormat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3" fillId="10" borderId="10" xfId="0" applyFont="1" applyFill="1" applyBorder="1" applyAlignment="1">
      <alignment/>
    </xf>
    <xf numFmtId="0" fontId="2" fillId="8" borderId="1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 quotePrefix="1">
      <alignment/>
    </xf>
    <xf numFmtId="0" fontId="1" fillId="9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12" borderId="10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8" fillId="18" borderId="16" xfId="0" applyFont="1" applyFill="1" applyBorder="1" applyAlignment="1">
      <alignment vertical="center"/>
    </xf>
    <xf numFmtId="0" fontId="8" fillId="18" borderId="17" xfId="0" applyFont="1" applyFill="1" applyBorder="1" applyAlignment="1">
      <alignment vertical="center"/>
    </xf>
    <xf numFmtId="0" fontId="8" fillId="18" borderId="18" xfId="0" applyFont="1" applyFill="1" applyBorder="1" applyAlignment="1">
      <alignment vertical="center"/>
    </xf>
    <xf numFmtId="0" fontId="8" fillId="18" borderId="19" xfId="0" applyFont="1" applyFill="1" applyBorder="1" applyAlignment="1">
      <alignment vertical="center"/>
    </xf>
    <xf numFmtId="0" fontId="8" fillId="18" borderId="11" xfId="0" applyFont="1" applyFill="1" applyBorder="1" applyAlignment="1">
      <alignment vertical="center"/>
    </xf>
    <xf numFmtId="0" fontId="8" fillId="18" borderId="0" xfId="0" applyFont="1" applyFill="1" applyAlignment="1">
      <alignment vertical="center"/>
    </xf>
    <xf numFmtId="0" fontId="8" fillId="18" borderId="2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17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8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8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10" borderId="10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34" fillId="0" borderId="10" xfId="0" applyFont="1" applyFill="1" applyBorder="1" applyAlignment="1">
      <alignment/>
    </xf>
    <xf numFmtId="0" fontId="0" fillId="18" borderId="21" xfId="0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34" fillId="18" borderId="10" xfId="0" applyFont="1" applyFill="1" applyBorder="1" applyAlignment="1">
      <alignment/>
    </xf>
    <xf numFmtId="0" fontId="34" fillId="18" borderId="24" xfId="0" applyFont="1" applyFill="1" applyBorder="1" applyAlignment="1">
      <alignment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21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4" fillId="0" borderId="2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18" borderId="31" xfId="0" applyFont="1" applyFill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18" borderId="36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7" borderId="10" xfId="0" applyFill="1" applyBorder="1" applyAlignment="1">
      <alignment/>
    </xf>
    <xf numFmtId="0" fontId="0" fillId="20" borderId="10" xfId="0" applyFont="1" applyFill="1" applyBorder="1" applyAlignment="1">
      <alignment/>
    </xf>
    <xf numFmtId="0" fontId="4" fillId="10" borderId="27" xfId="0" applyFont="1" applyFill="1" applyBorder="1" applyAlignment="1">
      <alignment horizontal="center"/>
    </xf>
    <xf numFmtId="0" fontId="7" fillId="15" borderId="37" xfId="0" applyFont="1" applyFill="1" applyBorder="1" applyAlignment="1">
      <alignment horizontal="center" vertical="center"/>
    </xf>
    <xf numFmtId="0" fontId="7" fillId="15" borderId="38" xfId="0" applyFont="1" applyFill="1" applyBorder="1" applyAlignment="1">
      <alignment horizontal="center" vertical="center"/>
    </xf>
    <xf numFmtId="0" fontId="7" fillId="15" borderId="39" xfId="0" applyFont="1" applyFill="1" applyBorder="1" applyAlignment="1">
      <alignment horizontal="center" vertical="center"/>
    </xf>
    <xf numFmtId="0" fontId="7" fillId="15" borderId="40" xfId="0" applyFont="1" applyFill="1" applyBorder="1" applyAlignment="1">
      <alignment horizontal="center" vertical="center"/>
    </xf>
    <xf numFmtId="0" fontId="9" fillId="21" borderId="37" xfId="0" applyFont="1" applyFill="1" applyBorder="1" applyAlignment="1">
      <alignment horizontal="center" vertical="center"/>
    </xf>
    <xf numFmtId="0" fontId="9" fillId="21" borderId="38" xfId="0" applyFont="1" applyFill="1" applyBorder="1" applyAlignment="1">
      <alignment horizontal="center" vertical="center"/>
    </xf>
    <xf numFmtId="0" fontId="9" fillId="21" borderId="39" xfId="0" applyFont="1" applyFill="1" applyBorder="1" applyAlignment="1">
      <alignment horizontal="center" vertical="center"/>
    </xf>
    <xf numFmtId="0" fontId="9" fillId="21" borderId="40" xfId="0" applyFont="1" applyFill="1" applyBorder="1" applyAlignment="1">
      <alignment horizontal="center" vertical="center"/>
    </xf>
    <xf numFmtId="0" fontId="7" fillId="21" borderId="37" xfId="0" applyFont="1" applyFill="1" applyBorder="1" applyAlignment="1">
      <alignment horizontal="center" vertical="center"/>
    </xf>
    <xf numFmtId="0" fontId="7" fillId="21" borderId="38" xfId="0" applyFont="1" applyFill="1" applyBorder="1" applyAlignment="1">
      <alignment horizontal="center" vertical="center"/>
    </xf>
    <xf numFmtId="0" fontId="7" fillId="21" borderId="39" xfId="0" applyFont="1" applyFill="1" applyBorder="1" applyAlignment="1">
      <alignment horizontal="center" vertical="center"/>
    </xf>
    <xf numFmtId="0" fontId="7" fillId="21" borderId="40" xfId="0" applyFont="1" applyFill="1" applyBorder="1" applyAlignment="1">
      <alignment horizontal="center" vertical="center"/>
    </xf>
    <xf numFmtId="0" fontId="7" fillId="22" borderId="37" xfId="0" applyFont="1" applyFill="1" applyBorder="1" applyAlignment="1">
      <alignment horizontal="center" vertical="center"/>
    </xf>
    <xf numFmtId="0" fontId="7" fillId="22" borderId="38" xfId="0" applyFont="1" applyFill="1" applyBorder="1" applyAlignment="1">
      <alignment horizontal="center" vertical="center"/>
    </xf>
    <xf numFmtId="0" fontId="7" fillId="22" borderId="39" xfId="0" applyFont="1" applyFill="1" applyBorder="1" applyAlignment="1">
      <alignment horizontal="center" vertical="center"/>
    </xf>
    <xf numFmtId="0" fontId="7" fillId="22" borderId="40" xfId="0" applyFont="1" applyFill="1" applyBorder="1" applyAlignment="1">
      <alignment horizontal="center" vertical="center"/>
    </xf>
    <xf numFmtId="0" fontId="9" fillId="15" borderId="37" xfId="0" applyFont="1" applyFill="1" applyBorder="1" applyAlignment="1">
      <alignment horizontal="center" vertical="center"/>
    </xf>
    <xf numFmtId="0" fontId="9" fillId="15" borderId="38" xfId="0" applyFont="1" applyFill="1" applyBorder="1" applyAlignment="1">
      <alignment horizontal="center" vertical="center"/>
    </xf>
    <xf numFmtId="0" fontId="9" fillId="15" borderId="39" xfId="0" applyFont="1" applyFill="1" applyBorder="1" applyAlignment="1">
      <alignment horizontal="center" vertical="center"/>
    </xf>
    <xf numFmtId="0" fontId="9" fillId="15" borderId="40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right" vertical="center"/>
    </xf>
    <xf numFmtId="0" fontId="7" fillId="8" borderId="37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9" fillId="8" borderId="37" xfId="0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horizontal="center" vertical="center"/>
    </xf>
    <xf numFmtId="0" fontId="9" fillId="8" borderId="39" xfId="0" applyFont="1" applyFill="1" applyBorder="1" applyAlignment="1">
      <alignment horizontal="center" vertical="center"/>
    </xf>
    <xf numFmtId="0" fontId="9" fillId="8" borderId="40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21" borderId="42" xfId="0" applyFont="1" applyFill="1" applyBorder="1" applyAlignment="1">
      <alignment horizontal="center" vertical="center"/>
    </xf>
    <xf numFmtId="0" fontId="7" fillId="21" borderId="43" xfId="0" applyFont="1" applyFill="1" applyBorder="1" applyAlignment="1">
      <alignment horizontal="center" vertical="center"/>
    </xf>
    <xf numFmtId="0" fontId="7" fillId="21" borderId="44" xfId="0" applyFont="1" applyFill="1" applyBorder="1" applyAlignment="1">
      <alignment horizontal="center" vertical="center"/>
    </xf>
    <xf numFmtId="0" fontId="7" fillId="21" borderId="45" xfId="0" applyFont="1" applyFill="1" applyBorder="1" applyAlignment="1">
      <alignment horizontal="center" vertical="center"/>
    </xf>
    <xf numFmtId="0" fontId="9" fillId="21" borderId="42" xfId="0" applyFont="1" applyFill="1" applyBorder="1" applyAlignment="1">
      <alignment horizontal="center" vertical="center"/>
    </xf>
    <xf numFmtId="0" fontId="9" fillId="21" borderId="43" xfId="0" applyFont="1" applyFill="1" applyBorder="1" applyAlignment="1">
      <alignment horizontal="center" vertical="center"/>
    </xf>
    <xf numFmtId="0" fontId="9" fillId="21" borderId="44" xfId="0" applyFont="1" applyFill="1" applyBorder="1" applyAlignment="1">
      <alignment horizontal="center" vertical="center"/>
    </xf>
    <xf numFmtId="0" fontId="9" fillId="21" borderId="45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right" vertical="center"/>
    </xf>
    <xf numFmtId="0" fontId="7" fillId="23" borderId="37" xfId="0" applyFont="1" applyFill="1" applyBorder="1" applyAlignment="1">
      <alignment horizontal="center" vertical="center"/>
    </xf>
    <xf numFmtId="0" fontId="7" fillId="23" borderId="38" xfId="0" applyFont="1" applyFill="1" applyBorder="1" applyAlignment="1">
      <alignment horizontal="center" vertical="center"/>
    </xf>
    <xf numFmtId="0" fontId="7" fillId="23" borderId="39" xfId="0" applyFont="1" applyFill="1" applyBorder="1" applyAlignment="1">
      <alignment horizontal="center" vertical="center"/>
    </xf>
    <xf numFmtId="0" fontId="7" fillId="23" borderId="40" xfId="0" applyFont="1" applyFill="1" applyBorder="1" applyAlignment="1">
      <alignment horizontal="center" vertical="center"/>
    </xf>
    <xf numFmtId="0" fontId="7" fillId="19" borderId="37" xfId="0" applyFont="1" applyFill="1" applyBorder="1" applyAlignment="1">
      <alignment horizontal="center" vertical="center"/>
    </xf>
    <xf numFmtId="0" fontId="7" fillId="19" borderId="38" xfId="0" applyFont="1" applyFill="1" applyBorder="1" applyAlignment="1">
      <alignment horizontal="center" vertical="center"/>
    </xf>
    <xf numFmtId="0" fontId="7" fillId="19" borderId="39" xfId="0" applyFont="1" applyFill="1" applyBorder="1" applyAlignment="1">
      <alignment horizontal="center" vertical="center"/>
    </xf>
    <xf numFmtId="0" fontId="7" fillId="19" borderId="40" xfId="0" applyFont="1" applyFill="1" applyBorder="1" applyAlignment="1">
      <alignment horizontal="center" vertical="center"/>
    </xf>
    <xf numFmtId="0" fontId="9" fillId="15" borderId="42" xfId="0" applyFont="1" applyFill="1" applyBorder="1" applyAlignment="1">
      <alignment horizontal="center" vertical="center"/>
    </xf>
    <xf numFmtId="0" fontId="9" fillId="15" borderId="43" xfId="0" applyFont="1" applyFill="1" applyBorder="1" applyAlignment="1">
      <alignment horizontal="center" vertical="center"/>
    </xf>
    <xf numFmtId="0" fontId="9" fillId="15" borderId="44" xfId="0" applyFont="1" applyFill="1" applyBorder="1" applyAlignment="1">
      <alignment horizontal="center" vertical="center"/>
    </xf>
    <xf numFmtId="0" fontId="9" fillId="15" borderId="45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/>
    </xf>
    <xf numFmtId="0" fontId="3" fillId="8" borderId="47" xfId="0" applyFont="1" applyFill="1" applyBorder="1" applyAlignment="1">
      <alignment/>
    </xf>
    <xf numFmtId="0" fontId="3" fillId="8" borderId="47" xfId="0" applyFont="1" applyFill="1" applyBorder="1" applyAlignment="1">
      <alignment horizontal="left"/>
    </xf>
    <xf numFmtId="0" fontId="0" fillId="8" borderId="47" xfId="0" applyFill="1" applyBorder="1" applyAlignment="1">
      <alignment horizontal="center"/>
    </xf>
    <xf numFmtId="0" fontId="0" fillId="17" borderId="47" xfId="0" applyFill="1" applyBorder="1" applyAlignment="1">
      <alignment horizontal="center"/>
    </xf>
    <xf numFmtId="0" fontId="0" fillId="19" borderId="47" xfId="0" applyFill="1" applyBorder="1" applyAlignment="1">
      <alignment horizontal="center"/>
    </xf>
    <xf numFmtId="16" fontId="1" fillId="20" borderId="43" xfId="0" applyNumberFormat="1" applyFont="1" applyFill="1" applyBorder="1" applyAlignment="1">
      <alignment horizontal="center"/>
    </xf>
    <xf numFmtId="0" fontId="3" fillId="10" borderId="48" xfId="0" applyFont="1" applyFill="1" applyBorder="1" applyAlignment="1">
      <alignment/>
    </xf>
    <xf numFmtId="0" fontId="1" fillId="10" borderId="49" xfId="0" applyFont="1" applyFill="1" applyBorder="1" applyAlignment="1">
      <alignment horizontal="center"/>
    </xf>
    <xf numFmtId="0" fontId="0" fillId="0" borderId="48" xfId="0" applyBorder="1" applyAlignment="1">
      <alignment horizontal="left"/>
    </xf>
    <xf numFmtId="0" fontId="1" fillId="0" borderId="49" xfId="0" applyFont="1" applyBorder="1" applyAlignment="1">
      <alignment horizontal="center"/>
    </xf>
    <xf numFmtId="0" fontId="3" fillId="10" borderId="48" xfId="0" applyFont="1" applyFill="1" applyBorder="1" applyAlignment="1">
      <alignment horizontal="left"/>
    </xf>
    <xf numFmtId="17" fontId="1" fillId="10" borderId="49" xfId="0" applyNumberFormat="1" applyFont="1" applyFill="1" applyBorder="1" applyAlignment="1" quotePrefix="1">
      <alignment horizontal="center"/>
    </xf>
    <xf numFmtId="17" fontId="1" fillId="0" borderId="49" xfId="0" applyNumberFormat="1" applyFont="1" applyBorder="1" applyAlignment="1" quotePrefix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/>
    </xf>
    <xf numFmtId="0" fontId="0" fillId="0" borderId="51" xfId="0" applyBorder="1" applyAlignment="1">
      <alignment horizontal="left"/>
    </xf>
    <xf numFmtId="0" fontId="0" fillId="0" borderId="51" xfId="0" applyBorder="1" applyAlignment="1">
      <alignment horizontal="center"/>
    </xf>
    <xf numFmtId="0" fontId="1" fillId="9" borderId="51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3" fillId="8" borderId="46" xfId="0" applyFont="1" applyFill="1" applyBorder="1" applyAlignment="1">
      <alignment horizontal="left"/>
    </xf>
    <xf numFmtId="0" fontId="1" fillId="10" borderId="49" xfId="0" applyFont="1" applyFill="1" applyBorder="1" applyAlignment="1" quotePrefix="1">
      <alignment horizontal="center"/>
    </xf>
    <xf numFmtId="0" fontId="0" fillId="0" borderId="50" xfId="0" applyBorder="1" applyAlignment="1">
      <alignment/>
    </xf>
    <xf numFmtId="0" fontId="0" fillId="8" borderId="47" xfId="0" applyFill="1" applyBorder="1" applyAlignment="1">
      <alignment/>
    </xf>
    <xf numFmtId="0" fontId="0" fillId="17" borderId="47" xfId="0" applyFill="1" applyBorder="1" applyAlignment="1">
      <alignment/>
    </xf>
    <xf numFmtId="0" fontId="0" fillId="19" borderId="47" xfId="0" applyFill="1" applyBorder="1" applyAlignment="1">
      <alignment/>
    </xf>
    <xf numFmtId="0" fontId="1" fillId="9" borderId="51" xfId="0" applyFont="1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1" fontId="1" fillId="10" borderId="49" xfId="0" applyNumberFormat="1" applyFont="1" applyFill="1" applyBorder="1" applyAlignment="1">
      <alignment horizontal="center"/>
    </xf>
    <xf numFmtId="0" fontId="0" fillId="0" borderId="52" xfId="0" applyBorder="1" applyAlignment="1">
      <alignment horizontal="left"/>
    </xf>
    <xf numFmtId="0" fontId="1" fillId="9" borderId="25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3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9" fillId="0" borderId="10" xfId="0" applyFont="1" applyBorder="1" applyAlignment="1">
      <alignment/>
    </xf>
    <xf numFmtId="0" fontId="23" fillId="0" borderId="2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4" fillId="0" borderId="25" xfId="0" applyFont="1" applyFill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170" fontId="40" fillId="25" borderId="0" xfId="0" applyNumberFormat="1" applyFont="1" applyFill="1" applyBorder="1" applyAlignment="1">
      <alignment horizontal="left"/>
    </xf>
    <xf numFmtId="1" fontId="40" fillId="25" borderId="0" xfId="0" applyNumberFormat="1" applyFont="1" applyFill="1" applyBorder="1" applyAlignment="1">
      <alignment horizontal="left"/>
    </xf>
    <xf numFmtId="165" fontId="40" fillId="25" borderId="0" xfId="0" applyNumberFormat="1" applyFont="1" applyFill="1" applyBorder="1" applyAlignment="1">
      <alignment horizontal="center"/>
    </xf>
    <xf numFmtId="165" fontId="40" fillId="25" borderId="0" xfId="0" applyNumberFormat="1" applyFont="1" applyFill="1" applyBorder="1" applyAlignment="1">
      <alignment horizontal="left"/>
    </xf>
    <xf numFmtId="0" fontId="0" fillId="26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cel Built-in Norma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Check Cell" xfId="51"/>
    <cellStyle name="Input" xfId="52"/>
    <cellStyle name="Linked Cell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Followed Hyperlink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R32" sqref="R32"/>
    </sheetView>
  </sheetViews>
  <sheetFormatPr defaultColWidth="9.140625" defaultRowHeight="15"/>
  <cols>
    <col min="1" max="1" width="7.28125" style="2" customWidth="1"/>
    <col min="2" max="2" width="10.140625" style="2" bestFit="1" customWidth="1"/>
    <col min="3" max="3" width="13.7109375" style="0" bestFit="1" customWidth="1"/>
    <col min="4" max="4" width="21.140625" style="0" bestFit="1" customWidth="1"/>
    <col min="5" max="5" width="11.28125" style="0" customWidth="1"/>
    <col min="17" max="17" width="10.00390625" style="84" bestFit="1" customWidth="1"/>
    <col min="19" max="19" width="22.28125" style="0" customWidth="1"/>
  </cols>
  <sheetData>
    <row r="1" spans="1:18" s="2" customFormat="1" ht="18.75">
      <c r="A1" s="16" t="s">
        <v>36</v>
      </c>
      <c r="B1" s="16" t="s">
        <v>37</v>
      </c>
      <c r="C1" s="16" t="s">
        <v>38</v>
      </c>
      <c r="D1" s="16" t="s">
        <v>39</v>
      </c>
      <c r="E1" s="16" t="s">
        <v>41</v>
      </c>
      <c r="F1" s="55">
        <v>1</v>
      </c>
      <c r="G1" s="55">
        <v>2</v>
      </c>
      <c r="H1" s="55">
        <v>3</v>
      </c>
      <c r="I1" s="55">
        <v>4</v>
      </c>
      <c r="J1" s="55">
        <v>5</v>
      </c>
      <c r="K1" s="55">
        <v>6</v>
      </c>
      <c r="L1" s="55">
        <v>7</v>
      </c>
      <c r="M1" s="55">
        <v>8</v>
      </c>
      <c r="N1" s="55">
        <v>9</v>
      </c>
      <c r="O1" s="55">
        <v>10</v>
      </c>
      <c r="P1" s="16" t="s">
        <v>40</v>
      </c>
      <c r="Q1" s="16" t="s">
        <v>33</v>
      </c>
      <c r="R1" s="16" t="s">
        <v>202</v>
      </c>
    </row>
    <row r="2" spans="1:19" ht="15.75">
      <c r="A2" s="58">
        <v>1</v>
      </c>
      <c r="B2" s="221" t="s">
        <v>3</v>
      </c>
      <c r="C2" s="53">
        <v>1</v>
      </c>
      <c r="D2" s="80" t="s">
        <v>46</v>
      </c>
      <c r="E2" s="54">
        <f>P2/10</f>
        <v>109.1</v>
      </c>
      <c r="F2" s="53">
        <v>97</v>
      </c>
      <c r="G2" s="53">
        <v>105</v>
      </c>
      <c r="H2" s="53">
        <v>125</v>
      </c>
      <c r="I2" s="53">
        <v>109</v>
      </c>
      <c r="J2" s="53">
        <v>114</v>
      </c>
      <c r="K2" s="53">
        <v>106</v>
      </c>
      <c r="L2" s="53">
        <v>94</v>
      </c>
      <c r="M2" s="53">
        <v>116</v>
      </c>
      <c r="N2" s="53">
        <v>121</v>
      </c>
      <c r="O2" s="61">
        <v>104</v>
      </c>
      <c r="P2" s="53">
        <f>SUM(F2:O2)</f>
        <v>1091</v>
      </c>
      <c r="Q2" s="85">
        <f>RANK(P2,$P$2:$P$31)</f>
        <v>1</v>
      </c>
      <c r="R2" s="53">
        <f>MAX(F2:O2)</f>
        <v>125</v>
      </c>
      <c r="S2" s="56"/>
    </row>
    <row r="3" spans="1:19" ht="15.75">
      <c r="A3" s="58">
        <v>2</v>
      </c>
      <c r="B3" s="222" t="s">
        <v>3</v>
      </c>
      <c r="C3" s="5">
        <v>2</v>
      </c>
      <c r="D3" s="80" t="s">
        <v>45</v>
      </c>
      <c r="E3" s="6">
        <f>P3/10</f>
        <v>94.5</v>
      </c>
      <c r="F3" s="53">
        <v>89</v>
      </c>
      <c r="G3" s="53">
        <v>106</v>
      </c>
      <c r="H3" s="53">
        <v>99</v>
      </c>
      <c r="I3" s="53">
        <v>99</v>
      </c>
      <c r="J3" s="53">
        <v>84</v>
      </c>
      <c r="K3" s="61">
        <v>96</v>
      </c>
      <c r="L3" s="53">
        <v>103</v>
      </c>
      <c r="M3" s="53">
        <v>103</v>
      </c>
      <c r="N3" s="53">
        <v>80</v>
      </c>
      <c r="O3" s="53">
        <v>86</v>
      </c>
      <c r="P3" s="5">
        <f>SUM(F3:O3)</f>
        <v>945</v>
      </c>
      <c r="Q3" s="85">
        <f aca="true" t="shared" si="0" ref="Q3:Q31">RANK(P3,$P$2:$P$31)</f>
        <v>10</v>
      </c>
      <c r="R3" s="53">
        <f aca="true" t="shared" si="1" ref="R3:R31">MAX(F3:O3)</f>
        <v>106</v>
      </c>
      <c r="S3" s="56"/>
    </row>
    <row r="4" spans="1:19" ht="15.75">
      <c r="A4" s="58">
        <v>3</v>
      </c>
      <c r="B4" s="222" t="s">
        <v>3</v>
      </c>
      <c r="C4" s="5">
        <v>3</v>
      </c>
      <c r="D4" s="80" t="s">
        <v>44</v>
      </c>
      <c r="E4" s="6">
        <f>P4/10</f>
        <v>94.1</v>
      </c>
      <c r="F4" s="53">
        <v>97</v>
      </c>
      <c r="G4" s="5">
        <v>112</v>
      </c>
      <c r="H4" s="53">
        <v>112</v>
      </c>
      <c r="I4" s="53">
        <v>84</v>
      </c>
      <c r="J4" s="53">
        <v>94</v>
      </c>
      <c r="K4" s="53">
        <v>93</v>
      </c>
      <c r="L4" s="53">
        <v>95</v>
      </c>
      <c r="M4" s="5">
        <v>77</v>
      </c>
      <c r="N4" s="5">
        <v>88</v>
      </c>
      <c r="O4" s="62">
        <v>89</v>
      </c>
      <c r="P4" s="5">
        <f>SUM(F4:O4)</f>
        <v>941</v>
      </c>
      <c r="Q4" s="85">
        <f t="shared" si="0"/>
        <v>11</v>
      </c>
      <c r="R4" s="53">
        <f t="shared" si="1"/>
        <v>112</v>
      </c>
      <c r="S4" s="56"/>
    </row>
    <row r="5" spans="1:19" ht="15.75">
      <c r="A5" s="58">
        <v>4</v>
      </c>
      <c r="B5" s="222" t="s">
        <v>3</v>
      </c>
      <c r="C5" s="5">
        <v>4</v>
      </c>
      <c r="D5" s="80" t="s">
        <v>47</v>
      </c>
      <c r="E5" s="6">
        <f aca="true" t="shared" si="2" ref="E5:E25">P5/10</f>
        <v>103.2</v>
      </c>
      <c r="F5" s="5">
        <v>108</v>
      </c>
      <c r="G5" s="5">
        <v>108</v>
      </c>
      <c r="H5" s="5">
        <v>105</v>
      </c>
      <c r="I5" s="5">
        <v>109</v>
      </c>
      <c r="J5" s="5">
        <v>109</v>
      </c>
      <c r="K5" s="5">
        <v>108</v>
      </c>
      <c r="L5" s="5">
        <v>86</v>
      </c>
      <c r="M5" s="5">
        <v>80</v>
      </c>
      <c r="N5" s="5">
        <v>111</v>
      </c>
      <c r="O5" s="62">
        <v>108</v>
      </c>
      <c r="P5" s="5">
        <f aca="true" t="shared" si="3" ref="P5:P25">SUM(F5:O5)</f>
        <v>1032</v>
      </c>
      <c r="Q5" s="78">
        <f t="shared" si="0"/>
        <v>5</v>
      </c>
      <c r="R5" s="5">
        <f t="shared" si="1"/>
        <v>111</v>
      </c>
      <c r="S5" s="56"/>
    </row>
    <row r="6" spans="1:19" ht="15.75">
      <c r="A6" s="58">
        <v>5</v>
      </c>
      <c r="B6" s="222" t="s">
        <v>3</v>
      </c>
      <c r="C6" s="5">
        <v>5</v>
      </c>
      <c r="D6" s="80" t="s">
        <v>48</v>
      </c>
      <c r="E6" s="6">
        <f t="shared" si="2"/>
        <v>93.4</v>
      </c>
      <c r="F6" s="53">
        <v>95</v>
      </c>
      <c r="G6" s="5">
        <v>91</v>
      </c>
      <c r="H6" s="23">
        <v>55</v>
      </c>
      <c r="I6" s="5">
        <v>124</v>
      </c>
      <c r="J6" s="5">
        <v>91</v>
      </c>
      <c r="K6" s="5">
        <v>73</v>
      </c>
      <c r="L6" s="5">
        <v>88</v>
      </c>
      <c r="M6" s="5">
        <v>103</v>
      </c>
      <c r="N6" s="5">
        <v>108</v>
      </c>
      <c r="O6" s="62">
        <v>106</v>
      </c>
      <c r="P6" s="5">
        <f t="shared" si="3"/>
        <v>934</v>
      </c>
      <c r="Q6" s="78">
        <f t="shared" si="0"/>
        <v>12</v>
      </c>
      <c r="R6" s="5">
        <f t="shared" si="1"/>
        <v>124</v>
      </c>
      <c r="S6" s="56"/>
    </row>
    <row r="7" spans="1:19" ht="15.75">
      <c r="A7" s="58">
        <v>6</v>
      </c>
      <c r="B7" s="222" t="s">
        <v>3</v>
      </c>
      <c r="C7" s="5">
        <v>6</v>
      </c>
      <c r="D7" s="80" t="s">
        <v>49</v>
      </c>
      <c r="E7" s="6">
        <f t="shared" si="2"/>
        <v>88.6</v>
      </c>
      <c r="F7" s="5">
        <v>74</v>
      </c>
      <c r="G7" s="5">
        <v>74</v>
      </c>
      <c r="H7" s="5">
        <v>86</v>
      </c>
      <c r="I7" s="5">
        <v>95</v>
      </c>
      <c r="J7" s="5">
        <v>97</v>
      </c>
      <c r="K7" s="5">
        <v>89</v>
      </c>
      <c r="L7" s="5">
        <v>90</v>
      </c>
      <c r="M7" s="5">
        <v>91</v>
      </c>
      <c r="N7" s="5">
        <v>102</v>
      </c>
      <c r="O7" s="62">
        <v>88</v>
      </c>
      <c r="P7" s="5">
        <f t="shared" si="3"/>
        <v>886</v>
      </c>
      <c r="Q7" s="78">
        <f t="shared" si="0"/>
        <v>18</v>
      </c>
      <c r="R7" s="5">
        <f t="shared" si="1"/>
        <v>102</v>
      </c>
      <c r="S7" s="56"/>
    </row>
    <row r="8" spans="1:19" ht="15.75">
      <c r="A8" s="58">
        <v>7</v>
      </c>
      <c r="B8" s="222" t="s">
        <v>3</v>
      </c>
      <c r="C8" s="5">
        <v>7</v>
      </c>
      <c r="D8" s="80" t="s">
        <v>61</v>
      </c>
      <c r="E8" s="6">
        <f t="shared" si="2"/>
        <v>74.7</v>
      </c>
      <c r="F8" s="53">
        <v>85</v>
      </c>
      <c r="G8" s="5">
        <v>63</v>
      </c>
      <c r="H8" s="5">
        <v>70</v>
      </c>
      <c r="I8" s="5">
        <v>77</v>
      </c>
      <c r="J8" s="5">
        <v>68</v>
      </c>
      <c r="K8" s="5">
        <v>82</v>
      </c>
      <c r="L8" s="5">
        <v>84</v>
      </c>
      <c r="M8" s="5">
        <v>52</v>
      </c>
      <c r="N8" s="5">
        <v>88</v>
      </c>
      <c r="O8" s="62">
        <v>78</v>
      </c>
      <c r="P8" s="5">
        <f t="shared" si="3"/>
        <v>747</v>
      </c>
      <c r="Q8" s="78">
        <f t="shared" si="0"/>
        <v>27</v>
      </c>
      <c r="R8" s="5">
        <f t="shared" si="1"/>
        <v>88</v>
      </c>
      <c r="S8" s="56"/>
    </row>
    <row r="9" spans="1:19" ht="15.75">
      <c r="A9" s="58">
        <v>8</v>
      </c>
      <c r="B9" s="222" t="s">
        <v>3</v>
      </c>
      <c r="C9" s="5">
        <v>8</v>
      </c>
      <c r="D9" s="80" t="s">
        <v>52</v>
      </c>
      <c r="E9" s="6">
        <f t="shared" si="2"/>
        <v>91.7</v>
      </c>
      <c r="F9" s="5">
        <v>88</v>
      </c>
      <c r="G9" s="5">
        <v>104</v>
      </c>
      <c r="H9" s="5">
        <v>80</v>
      </c>
      <c r="I9" s="5">
        <v>86</v>
      </c>
      <c r="J9" s="5">
        <v>105</v>
      </c>
      <c r="K9" s="5">
        <v>78</v>
      </c>
      <c r="L9" s="5">
        <v>107</v>
      </c>
      <c r="M9" s="5">
        <v>88</v>
      </c>
      <c r="N9" s="5">
        <v>75</v>
      </c>
      <c r="O9" s="62">
        <v>106</v>
      </c>
      <c r="P9" s="5">
        <f t="shared" si="3"/>
        <v>917</v>
      </c>
      <c r="Q9" s="78">
        <f t="shared" si="0"/>
        <v>15</v>
      </c>
      <c r="R9" s="5">
        <f t="shared" si="1"/>
        <v>107</v>
      </c>
      <c r="S9" s="56"/>
    </row>
    <row r="10" spans="1:19" ht="15.75">
      <c r="A10" s="58">
        <v>9</v>
      </c>
      <c r="B10" s="222" t="s">
        <v>3</v>
      </c>
      <c r="C10" s="5">
        <v>9</v>
      </c>
      <c r="D10" s="80" t="s">
        <v>53</v>
      </c>
      <c r="E10" s="6">
        <f t="shared" si="2"/>
        <v>88.1</v>
      </c>
      <c r="F10" s="53">
        <v>103</v>
      </c>
      <c r="G10" s="5">
        <v>84</v>
      </c>
      <c r="H10" s="5">
        <v>87</v>
      </c>
      <c r="I10" s="5">
        <v>106</v>
      </c>
      <c r="J10" s="5">
        <v>88</v>
      </c>
      <c r="K10" s="5">
        <v>71</v>
      </c>
      <c r="L10" s="5">
        <v>101</v>
      </c>
      <c r="M10" s="5">
        <v>84</v>
      </c>
      <c r="N10" s="5">
        <v>88</v>
      </c>
      <c r="O10" s="62">
        <v>69</v>
      </c>
      <c r="P10" s="5">
        <f t="shared" si="3"/>
        <v>881</v>
      </c>
      <c r="Q10" s="78">
        <f t="shared" si="0"/>
        <v>19</v>
      </c>
      <c r="R10" s="5">
        <f t="shared" si="1"/>
        <v>106</v>
      </c>
      <c r="S10" s="56"/>
    </row>
    <row r="11" spans="1:19" ht="15.75">
      <c r="A11" s="58">
        <v>10</v>
      </c>
      <c r="B11" s="222" t="s">
        <v>3</v>
      </c>
      <c r="C11" s="5">
        <v>10</v>
      </c>
      <c r="D11" s="80" t="s">
        <v>54</v>
      </c>
      <c r="E11" s="6">
        <f t="shared" si="2"/>
        <v>109.1</v>
      </c>
      <c r="F11" s="5">
        <v>87</v>
      </c>
      <c r="G11" s="5">
        <v>97</v>
      </c>
      <c r="H11" s="5">
        <v>122</v>
      </c>
      <c r="I11" s="5">
        <v>106</v>
      </c>
      <c r="J11" s="5">
        <v>126</v>
      </c>
      <c r="K11" s="5">
        <v>104</v>
      </c>
      <c r="L11" s="5">
        <v>123</v>
      </c>
      <c r="M11" s="5">
        <v>120</v>
      </c>
      <c r="N11" s="5">
        <v>97</v>
      </c>
      <c r="O11" s="62">
        <v>109</v>
      </c>
      <c r="P11" s="5">
        <f t="shared" si="3"/>
        <v>1091</v>
      </c>
      <c r="Q11" s="78">
        <f t="shared" si="0"/>
        <v>1</v>
      </c>
      <c r="R11" s="5">
        <f t="shared" si="1"/>
        <v>126</v>
      </c>
      <c r="S11" s="56"/>
    </row>
    <row r="12" spans="1:19" ht="15.75">
      <c r="A12" s="58">
        <v>11</v>
      </c>
      <c r="B12" s="222" t="s">
        <v>3</v>
      </c>
      <c r="C12" s="5">
        <v>11</v>
      </c>
      <c r="D12" s="80" t="s">
        <v>55</v>
      </c>
      <c r="E12" s="6">
        <f t="shared" si="2"/>
        <v>98.6</v>
      </c>
      <c r="F12" s="53">
        <v>107</v>
      </c>
      <c r="G12" s="5">
        <v>108</v>
      </c>
      <c r="H12" s="5">
        <v>92</v>
      </c>
      <c r="I12" s="5">
        <v>87</v>
      </c>
      <c r="J12" s="5">
        <v>100</v>
      </c>
      <c r="K12" s="5">
        <v>107</v>
      </c>
      <c r="L12" s="5">
        <v>95</v>
      </c>
      <c r="M12" s="5">
        <v>89</v>
      </c>
      <c r="N12" s="5">
        <v>93</v>
      </c>
      <c r="O12" s="62">
        <v>108</v>
      </c>
      <c r="P12" s="5">
        <f t="shared" si="3"/>
        <v>986</v>
      </c>
      <c r="Q12" s="78">
        <f t="shared" si="0"/>
        <v>8</v>
      </c>
      <c r="R12" s="5">
        <f t="shared" si="1"/>
        <v>108</v>
      </c>
      <c r="S12" s="56"/>
    </row>
    <row r="13" spans="1:19" ht="15.75">
      <c r="A13" s="58">
        <v>12</v>
      </c>
      <c r="B13" s="222" t="s">
        <v>3</v>
      </c>
      <c r="C13" s="5">
        <v>12</v>
      </c>
      <c r="D13" s="80" t="s">
        <v>60</v>
      </c>
      <c r="E13" s="6">
        <f t="shared" si="2"/>
        <v>101.8</v>
      </c>
      <c r="F13" s="5">
        <v>106</v>
      </c>
      <c r="G13" s="5">
        <v>110</v>
      </c>
      <c r="H13" s="5">
        <v>101</v>
      </c>
      <c r="I13" s="5">
        <v>92</v>
      </c>
      <c r="J13" s="5">
        <v>104</v>
      </c>
      <c r="K13" s="5">
        <v>75</v>
      </c>
      <c r="L13" s="5">
        <v>124</v>
      </c>
      <c r="M13" s="5">
        <v>105</v>
      </c>
      <c r="N13" s="5">
        <v>95</v>
      </c>
      <c r="O13" s="62">
        <v>106</v>
      </c>
      <c r="P13" s="5">
        <f t="shared" si="3"/>
        <v>1018</v>
      </c>
      <c r="Q13" s="78">
        <f t="shared" si="0"/>
        <v>6</v>
      </c>
      <c r="R13" s="5">
        <f t="shared" si="1"/>
        <v>124</v>
      </c>
      <c r="S13" s="56"/>
    </row>
    <row r="14" spans="1:19" ht="15.75">
      <c r="A14" s="58">
        <v>13</v>
      </c>
      <c r="B14" s="222" t="s">
        <v>3</v>
      </c>
      <c r="C14" s="5">
        <v>13</v>
      </c>
      <c r="D14" s="80" t="s">
        <v>57</v>
      </c>
      <c r="E14" s="6">
        <f t="shared" si="2"/>
        <v>92.4</v>
      </c>
      <c r="F14" s="53">
        <v>76</v>
      </c>
      <c r="G14" s="5">
        <v>103</v>
      </c>
      <c r="H14" s="78">
        <v>79</v>
      </c>
      <c r="I14" s="5">
        <v>104</v>
      </c>
      <c r="J14" s="5">
        <v>91</v>
      </c>
      <c r="K14" s="5">
        <v>122</v>
      </c>
      <c r="L14" s="5">
        <v>89</v>
      </c>
      <c r="M14" s="5">
        <v>109</v>
      </c>
      <c r="N14" s="5">
        <v>84</v>
      </c>
      <c r="O14" s="62">
        <v>67</v>
      </c>
      <c r="P14" s="5">
        <f t="shared" si="3"/>
        <v>924</v>
      </c>
      <c r="Q14" s="78">
        <f t="shared" si="0"/>
        <v>14</v>
      </c>
      <c r="R14" s="5">
        <f t="shared" si="1"/>
        <v>122</v>
      </c>
      <c r="S14" s="56"/>
    </row>
    <row r="15" spans="1:18" ht="15">
      <c r="A15" s="58">
        <v>14</v>
      </c>
      <c r="B15" s="222" t="s">
        <v>3</v>
      </c>
      <c r="C15" s="5">
        <v>14</v>
      </c>
      <c r="D15" s="80" t="s">
        <v>59</v>
      </c>
      <c r="E15" s="6">
        <f>P15/10</f>
        <v>95.7</v>
      </c>
      <c r="F15" s="5">
        <v>104</v>
      </c>
      <c r="G15" s="5">
        <v>94</v>
      </c>
      <c r="H15" s="5">
        <v>100</v>
      </c>
      <c r="I15" s="5">
        <v>103</v>
      </c>
      <c r="J15" s="5">
        <v>90</v>
      </c>
      <c r="K15" s="5">
        <v>77</v>
      </c>
      <c r="L15" s="5">
        <v>109</v>
      </c>
      <c r="M15" s="5">
        <v>89</v>
      </c>
      <c r="N15" s="5">
        <v>70</v>
      </c>
      <c r="O15" s="62">
        <v>121</v>
      </c>
      <c r="P15" s="5">
        <f>SUM(F15:O15)</f>
        <v>957</v>
      </c>
      <c r="Q15" s="78">
        <f t="shared" si="0"/>
        <v>9</v>
      </c>
      <c r="R15" s="5">
        <f t="shared" si="1"/>
        <v>121</v>
      </c>
    </row>
    <row r="16" spans="1:18" ht="15">
      <c r="A16" s="58">
        <v>15</v>
      </c>
      <c r="B16" s="222" t="s">
        <v>3</v>
      </c>
      <c r="C16" s="5">
        <v>15</v>
      </c>
      <c r="D16" s="80" t="s">
        <v>80</v>
      </c>
      <c r="E16" s="6">
        <f>P16/10</f>
        <v>87.3</v>
      </c>
      <c r="F16" s="53">
        <v>83</v>
      </c>
      <c r="G16" s="5">
        <v>87</v>
      </c>
      <c r="H16" s="5">
        <v>104</v>
      </c>
      <c r="I16" s="5">
        <v>85</v>
      </c>
      <c r="J16" s="5">
        <v>89</v>
      </c>
      <c r="K16" s="5">
        <v>92</v>
      </c>
      <c r="L16" s="5">
        <v>57</v>
      </c>
      <c r="M16" s="5">
        <v>86</v>
      </c>
      <c r="N16" s="5">
        <v>87</v>
      </c>
      <c r="O16" s="62">
        <v>103</v>
      </c>
      <c r="P16" s="5">
        <f>SUM(F16:O16)</f>
        <v>873</v>
      </c>
      <c r="Q16" s="78">
        <f t="shared" si="0"/>
        <v>20</v>
      </c>
      <c r="R16" s="5">
        <f t="shared" si="1"/>
        <v>104</v>
      </c>
    </row>
    <row r="17" spans="1:18" ht="15">
      <c r="A17" s="58">
        <v>1</v>
      </c>
      <c r="B17" s="5" t="s">
        <v>4</v>
      </c>
      <c r="C17" s="5">
        <v>16</v>
      </c>
      <c r="D17" s="82" t="s">
        <v>79</v>
      </c>
      <c r="E17" s="6">
        <f>P17/10</f>
        <v>79.5</v>
      </c>
      <c r="F17" s="5">
        <v>88</v>
      </c>
      <c r="G17" s="5">
        <v>69</v>
      </c>
      <c r="H17" s="5">
        <v>71</v>
      </c>
      <c r="I17" s="5">
        <v>86</v>
      </c>
      <c r="J17" s="5">
        <v>70</v>
      </c>
      <c r="K17" s="5">
        <v>101</v>
      </c>
      <c r="L17" s="5">
        <v>89</v>
      </c>
      <c r="M17" s="5">
        <v>87</v>
      </c>
      <c r="N17" s="5">
        <v>69</v>
      </c>
      <c r="O17" s="62">
        <v>65</v>
      </c>
      <c r="P17" s="5">
        <f t="shared" si="3"/>
        <v>795</v>
      </c>
      <c r="Q17" s="78">
        <f t="shared" si="0"/>
        <v>26</v>
      </c>
      <c r="R17" s="5">
        <f t="shared" si="1"/>
        <v>101</v>
      </c>
    </row>
    <row r="18" spans="1:18" ht="15">
      <c r="A18" s="58">
        <v>2</v>
      </c>
      <c r="B18" s="5" t="s">
        <v>4</v>
      </c>
      <c r="C18" s="5">
        <v>17</v>
      </c>
      <c r="D18" s="59" t="s">
        <v>56</v>
      </c>
      <c r="E18" s="6">
        <f t="shared" si="2"/>
        <v>108.4</v>
      </c>
      <c r="F18" s="53">
        <v>84</v>
      </c>
      <c r="G18" s="5">
        <v>124</v>
      </c>
      <c r="H18" s="5">
        <v>123</v>
      </c>
      <c r="I18" s="5">
        <v>98</v>
      </c>
      <c r="J18" s="5">
        <v>113</v>
      </c>
      <c r="K18" s="5">
        <v>124</v>
      </c>
      <c r="L18" s="5">
        <v>107</v>
      </c>
      <c r="M18" s="5">
        <v>106</v>
      </c>
      <c r="N18" s="5">
        <v>107</v>
      </c>
      <c r="O18" s="62">
        <v>98</v>
      </c>
      <c r="P18" s="5">
        <f t="shared" si="3"/>
        <v>1084</v>
      </c>
      <c r="Q18" s="78">
        <f t="shared" si="0"/>
        <v>4</v>
      </c>
      <c r="R18" s="5">
        <f t="shared" si="1"/>
        <v>124</v>
      </c>
    </row>
    <row r="19" spans="1:18" ht="15">
      <c r="A19" s="58">
        <v>3</v>
      </c>
      <c r="B19" s="5" t="s">
        <v>4</v>
      </c>
      <c r="C19" s="5">
        <v>18</v>
      </c>
      <c r="D19" s="59" t="s">
        <v>50</v>
      </c>
      <c r="E19" s="6">
        <f t="shared" si="2"/>
        <v>109</v>
      </c>
      <c r="F19" s="5">
        <v>127</v>
      </c>
      <c r="G19" s="5">
        <v>102</v>
      </c>
      <c r="H19" s="5">
        <v>124</v>
      </c>
      <c r="I19" s="5">
        <v>90</v>
      </c>
      <c r="J19" s="5">
        <v>107</v>
      </c>
      <c r="K19" s="5">
        <v>109</v>
      </c>
      <c r="L19" s="5">
        <v>109</v>
      </c>
      <c r="M19" s="5">
        <v>113</v>
      </c>
      <c r="N19" s="5">
        <v>110</v>
      </c>
      <c r="O19" s="62">
        <v>99</v>
      </c>
      <c r="P19" s="5">
        <f t="shared" si="3"/>
        <v>1090</v>
      </c>
      <c r="Q19" s="78">
        <f t="shared" si="0"/>
        <v>3</v>
      </c>
      <c r="R19" s="237">
        <f t="shared" si="1"/>
        <v>127</v>
      </c>
    </row>
    <row r="20" spans="1:18" ht="15">
      <c r="A20" s="58">
        <v>4</v>
      </c>
      <c r="B20" s="5" t="s">
        <v>4</v>
      </c>
      <c r="C20" s="5">
        <v>19</v>
      </c>
      <c r="D20" s="81" t="s">
        <v>51</v>
      </c>
      <c r="E20" s="6">
        <f t="shared" si="2"/>
        <v>92.5</v>
      </c>
      <c r="F20" s="53">
        <v>108</v>
      </c>
      <c r="G20" s="5">
        <v>103</v>
      </c>
      <c r="H20" s="5">
        <v>115</v>
      </c>
      <c r="I20" s="5">
        <v>110</v>
      </c>
      <c r="J20" s="5">
        <v>104</v>
      </c>
      <c r="K20" s="5">
        <v>105</v>
      </c>
      <c r="L20" s="5">
        <v>86</v>
      </c>
      <c r="M20" s="5">
        <v>92</v>
      </c>
      <c r="N20" s="5">
        <v>11</v>
      </c>
      <c r="O20" s="62">
        <v>91</v>
      </c>
      <c r="P20" s="5">
        <f t="shared" si="3"/>
        <v>925</v>
      </c>
      <c r="Q20" s="78">
        <f t="shared" si="0"/>
        <v>13</v>
      </c>
      <c r="R20" s="5">
        <f t="shared" si="1"/>
        <v>115</v>
      </c>
    </row>
    <row r="21" spans="1:18" ht="15">
      <c r="A21" s="58">
        <v>5</v>
      </c>
      <c r="B21" s="5" t="s">
        <v>4</v>
      </c>
      <c r="C21" s="5">
        <v>20</v>
      </c>
      <c r="D21" s="59" t="s">
        <v>62</v>
      </c>
      <c r="E21" s="6">
        <f t="shared" si="2"/>
        <v>84.6</v>
      </c>
      <c r="F21" s="5">
        <v>83</v>
      </c>
      <c r="G21" s="5">
        <v>103</v>
      </c>
      <c r="H21" s="5">
        <v>89</v>
      </c>
      <c r="I21" s="5">
        <v>77</v>
      </c>
      <c r="J21" s="5">
        <v>90</v>
      </c>
      <c r="K21" s="5">
        <v>69</v>
      </c>
      <c r="L21" s="5">
        <v>75</v>
      </c>
      <c r="M21" s="5">
        <v>103</v>
      </c>
      <c r="N21" s="5">
        <v>73</v>
      </c>
      <c r="O21" s="62">
        <v>84</v>
      </c>
      <c r="P21" s="5">
        <f t="shared" si="3"/>
        <v>846</v>
      </c>
      <c r="Q21" s="78">
        <f t="shared" si="0"/>
        <v>21</v>
      </c>
      <c r="R21" s="5">
        <f t="shared" si="1"/>
        <v>103</v>
      </c>
    </row>
    <row r="22" spans="1:18" ht="15">
      <c r="A22" s="58">
        <v>6</v>
      </c>
      <c r="B22" s="5" t="s">
        <v>4</v>
      </c>
      <c r="C22" s="5">
        <v>21</v>
      </c>
      <c r="D22" s="59" t="s">
        <v>63</v>
      </c>
      <c r="E22" s="6">
        <f t="shared" si="2"/>
        <v>67.8</v>
      </c>
      <c r="F22" s="53">
        <v>68</v>
      </c>
      <c r="G22" s="5">
        <v>73</v>
      </c>
      <c r="H22" s="5">
        <v>73</v>
      </c>
      <c r="I22" s="5">
        <v>78</v>
      </c>
      <c r="J22" s="5">
        <v>49</v>
      </c>
      <c r="K22" s="5">
        <v>80</v>
      </c>
      <c r="L22" s="5">
        <v>71</v>
      </c>
      <c r="M22" s="5">
        <v>71</v>
      </c>
      <c r="N22" s="5">
        <v>66</v>
      </c>
      <c r="O22" s="62">
        <v>49</v>
      </c>
      <c r="P22" s="5">
        <f t="shared" si="3"/>
        <v>678</v>
      </c>
      <c r="Q22" s="78">
        <f t="shared" si="0"/>
        <v>30</v>
      </c>
      <c r="R22" s="5">
        <f t="shared" si="1"/>
        <v>80</v>
      </c>
    </row>
    <row r="23" spans="1:18" ht="15">
      <c r="A23" s="58">
        <v>7</v>
      </c>
      <c r="B23" s="5" t="s">
        <v>4</v>
      </c>
      <c r="C23" s="5">
        <v>22</v>
      </c>
      <c r="D23" s="59" t="s">
        <v>64</v>
      </c>
      <c r="E23" s="6">
        <f t="shared" si="2"/>
        <v>99.4</v>
      </c>
      <c r="F23" s="5">
        <v>103</v>
      </c>
      <c r="G23" s="5">
        <v>100</v>
      </c>
      <c r="H23" s="5">
        <v>107</v>
      </c>
      <c r="I23" s="5">
        <v>72</v>
      </c>
      <c r="J23" s="5">
        <v>107</v>
      </c>
      <c r="K23" s="5">
        <v>113</v>
      </c>
      <c r="L23" s="5">
        <v>109</v>
      </c>
      <c r="M23" s="5">
        <v>90</v>
      </c>
      <c r="N23" s="5">
        <v>89</v>
      </c>
      <c r="O23" s="62">
        <v>104</v>
      </c>
      <c r="P23" s="5">
        <f t="shared" si="3"/>
        <v>994</v>
      </c>
      <c r="Q23" s="78">
        <f t="shared" si="0"/>
        <v>7</v>
      </c>
      <c r="R23" s="5">
        <f t="shared" si="1"/>
        <v>113</v>
      </c>
    </row>
    <row r="24" spans="1:18" ht="15">
      <c r="A24" s="58">
        <v>8</v>
      </c>
      <c r="B24" s="5" t="s">
        <v>4</v>
      </c>
      <c r="C24" s="5">
        <v>23</v>
      </c>
      <c r="D24" s="59" t="s">
        <v>194</v>
      </c>
      <c r="E24" s="6">
        <f t="shared" si="2"/>
        <v>68.3</v>
      </c>
      <c r="F24" s="53">
        <v>90</v>
      </c>
      <c r="G24" s="5">
        <v>72</v>
      </c>
      <c r="H24" s="5">
        <v>55</v>
      </c>
      <c r="I24" s="5">
        <v>71</v>
      </c>
      <c r="J24" s="5">
        <v>42</v>
      </c>
      <c r="K24" s="5">
        <v>70</v>
      </c>
      <c r="L24" s="5">
        <v>75</v>
      </c>
      <c r="M24" s="5">
        <v>87</v>
      </c>
      <c r="N24" s="5">
        <v>50</v>
      </c>
      <c r="O24" s="62">
        <v>71</v>
      </c>
      <c r="P24" s="5">
        <f t="shared" si="3"/>
        <v>683</v>
      </c>
      <c r="Q24" s="78">
        <f t="shared" si="0"/>
        <v>29</v>
      </c>
      <c r="R24" s="5">
        <f t="shared" si="1"/>
        <v>90</v>
      </c>
    </row>
    <row r="25" spans="1:18" ht="15">
      <c r="A25" s="58">
        <v>9</v>
      </c>
      <c r="B25" s="5" t="s">
        <v>4</v>
      </c>
      <c r="C25" s="5">
        <v>24</v>
      </c>
      <c r="D25" s="59" t="s">
        <v>188</v>
      </c>
      <c r="E25" s="6">
        <f t="shared" si="2"/>
        <v>84.3</v>
      </c>
      <c r="F25" s="5">
        <v>87</v>
      </c>
      <c r="G25" s="5">
        <v>65</v>
      </c>
      <c r="H25" s="5">
        <v>100</v>
      </c>
      <c r="I25" s="5">
        <v>76</v>
      </c>
      <c r="J25" s="5">
        <v>78</v>
      </c>
      <c r="K25" s="5">
        <v>104</v>
      </c>
      <c r="L25" s="5">
        <v>80</v>
      </c>
      <c r="M25" s="5">
        <v>79</v>
      </c>
      <c r="N25" s="5">
        <v>91</v>
      </c>
      <c r="O25" s="62">
        <v>83</v>
      </c>
      <c r="P25" s="5">
        <f t="shared" si="3"/>
        <v>843</v>
      </c>
      <c r="Q25" s="78">
        <f t="shared" si="0"/>
        <v>22</v>
      </c>
      <c r="R25" s="5">
        <f t="shared" si="1"/>
        <v>104</v>
      </c>
    </row>
    <row r="26" spans="1:18" ht="15">
      <c r="A26" s="58">
        <v>10</v>
      </c>
      <c r="B26" s="5" t="s">
        <v>4</v>
      </c>
      <c r="C26" s="5">
        <v>25</v>
      </c>
      <c r="D26" s="59" t="s">
        <v>77</v>
      </c>
      <c r="E26" s="6">
        <f aca="true" t="shared" si="4" ref="E26:E31">P26/10</f>
        <v>90</v>
      </c>
      <c r="F26" s="53">
        <v>92</v>
      </c>
      <c r="G26" s="5">
        <v>85</v>
      </c>
      <c r="H26" s="5">
        <v>89</v>
      </c>
      <c r="I26" s="5">
        <v>100</v>
      </c>
      <c r="J26" s="5">
        <v>105</v>
      </c>
      <c r="K26" s="5">
        <v>94</v>
      </c>
      <c r="L26" s="5">
        <v>80</v>
      </c>
      <c r="M26" s="5">
        <v>77</v>
      </c>
      <c r="N26" s="5">
        <v>92</v>
      </c>
      <c r="O26" s="62">
        <v>86</v>
      </c>
      <c r="P26" s="5">
        <f aca="true" t="shared" si="5" ref="P26:P31">SUM(F26:O26)</f>
        <v>900</v>
      </c>
      <c r="Q26" s="78">
        <f t="shared" si="0"/>
        <v>16</v>
      </c>
      <c r="R26" s="5">
        <f t="shared" si="1"/>
        <v>105</v>
      </c>
    </row>
    <row r="27" spans="1:18" ht="15">
      <c r="A27" s="58">
        <v>11</v>
      </c>
      <c r="B27" s="5" t="s">
        <v>4</v>
      </c>
      <c r="C27" s="5">
        <v>26</v>
      </c>
      <c r="D27" s="59" t="s">
        <v>78</v>
      </c>
      <c r="E27" s="6">
        <f t="shared" si="4"/>
        <v>71.8</v>
      </c>
      <c r="F27" s="5">
        <v>81</v>
      </c>
      <c r="G27" s="5">
        <v>57</v>
      </c>
      <c r="H27" s="5">
        <v>66</v>
      </c>
      <c r="I27" s="5">
        <v>68</v>
      </c>
      <c r="J27" s="5">
        <v>96</v>
      </c>
      <c r="K27" s="5">
        <v>66</v>
      </c>
      <c r="L27" s="5">
        <v>69</v>
      </c>
      <c r="M27" s="5">
        <v>65</v>
      </c>
      <c r="N27" s="5">
        <v>85</v>
      </c>
      <c r="O27" s="62">
        <v>65</v>
      </c>
      <c r="P27" s="5">
        <f t="shared" si="5"/>
        <v>718</v>
      </c>
      <c r="Q27" s="78">
        <f t="shared" si="0"/>
        <v>28</v>
      </c>
      <c r="R27" s="5">
        <f t="shared" si="1"/>
        <v>96</v>
      </c>
    </row>
    <row r="28" spans="1:18" ht="15">
      <c r="A28" s="58">
        <v>12</v>
      </c>
      <c r="B28" s="5" t="s">
        <v>4</v>
      </c>
      <c r="C28" s="5">
        <v>27</v>
      </c>
      <c r="D28" s="79" t="s">
        <v>195</v>
      </c>
      <c r="E28" s="6">
        <f t="shared" si="4"/>
        <v>81</v>
      </c>
      <c r="F28" s="53">
        <v>83</v>
      </c>
      <c r="G28" s="5">
        <v>65</v>
      </c>
      <c r="H28" s="5">
        <v>85</v>
      </c>
      <c r="I28" s="5">
        <v>103</v>
      </c>
      <c r="J28" s="5">
        <v>105</v>
      </c>
      <c r="K28" s="5">
        <v>73</v>
      </c>
      <c r="L28" s="5">
        <v>76</v>
      </c>
      <c r="M28" s="5">
        <v>61</v>
      </c>
      <c r="N28" s="5">
        <v>88</v>
      </c>
      <c r="O28" s="62">
        <v>71</v>
      </c>
      <c r="P28" s="5">
        <f t="shared" si="5"/>
        <v>810</v>
      </c>
      <c r="Q28" s="78">
        <f t="shared" si="0"/>
        <v>25</v>
      </c>
      <c r="R28" s="5">
        <f t="shared" si="1"/>
        <v>105</v>
      </c>
    </row>
    <row r="29" spans="1:18" ht="15">
      <c r="A29" s="58">
        <v>13</v>
      </c>
      <c r="B29" s="5" t="s">
        <v>4</v>
      </c>
      <c r="C29" s="5">
        <v>28</v>
      </c>
      <c r="D29" s="59" t="s">
        <v>58</v>
      </c>
      <c r="E29" s="6">
        <f t="shared" si="4"/>
        <v>81.8</v>
      </c>
      <c r="F29" s="5">
        <v>96</v>
      </c>
      <c r="G29" s="5">
        <v>84</v>
      </c>
      <c r="H29" s="5">
        <v>72</v>
      </c>
      <c r="I29" s="5">
        <v>70</v>
      </c>
      <c r="J29" s="5">
        <v>84</v>
      </c>
      <c r="K29" s="5">
        <v>90</v>
      </c>
      <c r="L29" s="5">
        <v>67</v>
      </c>
      <c r="M29" s="5">
        <v>90</v>
      </c>
      <c r="N29" s="5">
        <v>87</v>
      </c>
      <c r="O29" s="62">
        <v>78</v>
      </c>
      <c r="P29" s="5">
        <f t="shared" si="5"/>
        <v>818</v>
      </c>
      <c r="Q29" s="78">
        <f t="shared" si="0"/>
        <v>23</v>
      </c>
      <c r="R29" s="5">
        <f t="shared" si="1"/>
        <v>96</v>
      </c>
    </row>
    <row r="30" spans="1:18" ht="15">
      <c r="A30" s="58">
        <v>14</v>
      </c>
      <c r="B30" s="5" t="s">
        <v>4</v>
      </c>
      <c r="C30" s="5">
        <v>29</v>
      </c>
      <c r="D30" s="59" t="s">
        <v>76</v>
      </c>
      <c r="E30" s="6">
        <f t="shared" si="4"/>
        <v>89.4</v>
      </c>
      <c r="F30" s="53">
        <v>93</v>
      </c>
      <c r="G30" s="5">
        <v>76</v>
      </c>
      <c r="H30" s="5">
        <v>87</v>
      </c>
      <c r="I30" s="5">
        <v>76</v>
      </c>
      <c r="J30" s="5">
        <v>107</v>
      </c>
      <c r="K30" s="5">
        <v>93</v>
      </c>
      <c r="L30" s="5">
        <v>107</v>
      </c>
      <c r="M30" s="5">
        <v>61</v>
      </c>
      <c r="N30" s="5">
        <v>109</v>
      </c>
      <c r="O30" s="62">
        <v>85</v>
      </c>
      <c r="P30" s="5">
        <f t="shared" si="5"/>
        <v>894</v>
      </c>
      <c r="Q30" s="78">
        <f t="shared" si="0"/>
        <v>17</v>
      </c>
      <c r="R30" s="5">
        <f t="shared" si="1"/>
        <v>109</v>
      </c>
    </row>
    <row r="31" spans="1:18" ht="15">
      <c r="A31" s="223">
        <v>15</v>
      </c>
      <c r="B31" s="83" t="s">
        <v>4</v>
      </c>
      <c r="C31" s="83">
        <v>30</v>
      </c>
      <c r="D31" s="224" t="s">
        <v>196</v>
      </c>
      <c r="E31" s="225">
        <f t="shared" si="4"/>
        <v>81.3</v>
      </c>
      <c r="F31" s="83">
        <v>33</v>
      </c>
      <c r="G31" s="83">
        <v>93</v>
      </c>
      <c r="H31" s="83">
        <v>83</v>
      </c>
      <c r="I31" s="83">
        <v>65</v>
      </c>
      <c r="J31" s="83">
        <v>72</v>
      </c>
      <c r="K31" s="83">
        <v>77</v>
      </c>
      <c r="L31" s="83">
        <v>83</v>
      </c>
      <c r="M31" s="83">
        <v>93</v>
      </c>
      <c r="N31" s="83">
        <v>109</v>
      </c>
      <c r="O31" s="226">
        <v>105</v>
      </c>
      <c r="P31" s="83">
        <f t="shared" si="5"/>
        <v>813</v>
      </c>
      <c r="Q31" s="227">
        <f t="shared" si="0"/>
        <v>24</v>
      </c>
      <c r="R31" s="83">
        <f t="shared" si="1"/>
        <v>109</v>
      </c>
    </row>
    <row r="32" spans="1:18" ht="15">
      <c r="A32" s="228"/>
      <c r="B32" s="228"/>
      <c r="C32" s="229"/>
      <c r="D32" s="229"/>
      <c r="E32" s="230">
        <f>AVERAGE(E2:E31)</f>
        <v>90.38000000000004</v>
      </c>
      <c r="F32" s="231">
        <f aca="true" t="shared" si="6" ref="F32:P32">AVERAGE(F2:F31)</f>
        <v>90.5</v>
      </c>
      <c r="G32" s="231">
        <f t="shared" si="6"/>
        <v>90.56666666666666</v>
      </c>
      <c r="H32" s="231">
        <f t="shared" si="6"/>
        <v>91.86666666666666</v>
      </c>
      <c r="I32" s="231">
        <f t="shared" si="6"/>
        <v>90.2</v>
      </c>
      <c r="J32" s="231">
        <f t="shared" si="6"/>
        <v>92.63333333333334</v>
      </c>
      <c r="K32" s="231">
        <f t="shared" si="6"/>
        <v>91.36666666666666</v>
      </c>
      <c r="L32" s="231">
        <f t="shared" si="6"/>
        <v>90.93333333333334</v>
      </c>
      <c r="M32" s="231">
        <f t="shared" si="6"/>
        <v>88.9</v>
      </c>
      <c r="N32" s="231">
        <f t="shared" si="6"/>
        <v>87.43333333333334</v>
      </c>
      <c r="O32" s="231">
        <f t="shared" si="6"/>
        <v>89.4</v>
      </c>
      <c r="P32" s="231">
        <f t="shared" si="6"/>
        <v>903.8</v>
      </c>
      <c r="Q32" s="229"/>
      <c r="R32" s="232">
        <f>MAX(R2:R31)</f>
        <v>127</v>
      </c>
    </row>
    <row r="33" spans="1:18" ht="15">
      <c r="A33" s="235"/>
      <c r="B33" s="235"/>
      <c r="C33" s="235"/>
      <c r="D33" s="235"/>
      <c r="E33" s="235"/>
      <c r="F33" s="233" t="s">
        <v>200</v>
      </c>
      <c r="G33" s="234">
        <f>COUNTIF(F2:O31,"&gt;99")</f>
        <v>105</v>
      </c>
      <c r="H33" s="233">
        <f>G33/300</f>
        <v>0.35</v>
      </c>
      <c r="I33" s="235"/>
      <c r="J33" s="235"/>
      <c r="K33" s="235"/>
      <c r="L33" s="236" t="s">
        <v>201</v>
      </c>
      <c r="M33" s="236"/>
      <c r="N33" s="234">
        <f>COUNTIF(F2:O31,"&gt;119")</f>
        <v>15</v>
      </c>
      <c r="O33" s="233">
        <f>N33/300</f>
        <v>0.05</v>
      </c>
      <c r="P33" s="233"/>
      <c r="Q33" s="233"/>
      <c r="R33" s="23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8"/>
  <sheetViews>
    <sheetView zoomScale="55" zoomScaleNormal="55" workbookViewId="0" topLeftCell="A1">
      <selection activeCell="V32" sqref="V32"/>
    </sheetView>
  </sheetViews>
  <sheetFormatPr defaultColWidth="9.140625" defaultRowHeight="15"/>
  <cols>
    <col min="1" max="1" width="9.140625" style="48" customWidth="1"/>
    <col min="2" max="3" width="14.7109375" style="7" customWidth="1"/>
    <col min="4" max="4" width="9.140625" style="7" customWidth="1"/>
    <col min="5" max="5" width="8.28125" style="7" customWidth="1"/>
    <col min="6" max="7" width="14.7109375" style="7" customWidth="1"/>
    <col min="8" max="8" width="9.00390625" style="7" customWidth="1"/>
    <col min="9" max="10" width="14.7109375" style="7" customWidth="1"/>
    <col min="11" max="11" width="10.57421875" style="7" bestFit="1" customWidth="1"/>
    <col min="12" max="12" width="18.421875" style="7" customWidth="1"/>
    <col min="13" max="13" width="9.140625" style="7" customWidth="1"/>
    <col min="14" max="14" width="18.57421875" style="7" customWidth="1"/>
    <col min="15" max="15" width="9.140625" style="7" customWidth="1"/>
    <col min="16" max="16" width="18.00390625" style="7" customWidth="1"/>
    <col min="17" max="17" width="9.140625" style="7" customWidth="1"/>
    <col min="18" max="18" width="18.00390625" style="7" customWidth="1"/>
    <col min="19" max="19" width="9.140625" style="7" customWidth="1"/>
    <col min="20" max="20" width="35.28125" style="7" customWidth="1"/>
    <col min="21" max="16384" width="9.140625" style="7" customWidth="1"/>
  </cols>
  <sheetData>
    <row r="1" spans="1:16" ht="27" thickBot="1">
      <c r="A1" s="47"/>
      <c r="B1" s="8"/>
      <c r="C1" s="28" t="s">
        <v>28</v>
      </c>
      <c r="D1" s="2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3" ht="26.25">
      <c r="A2" s="171" t="s">
        <v>8</v>
      </c>
      <c r="B2" s="159" t="str">
        <f>'List Tímy'!B2</f>
        <v>Žinčica</v>
      </c>
      <c r="C2" s="160"/>
      <c r="D2" s="28"/>
      <c r="E2" s="28"/>
      <c r="F2" s="28"/>
      <c r="G2" s="28"/>
      <c r="H2" s="28"/>
      <c r="I2" s="28"/>
      <c r="J2" s="28"/>
      <c r="K2" s="28"/>
      <c r="L2" s="28"/>
      <c r="M2" s="8"/>
    </row>
    <row r="3" spans="1:13" ht="27" thickBot="1">
      <c r="A3" s="171"/>
      <c r="B3" s="161"/>
      <c r="C3" s="162"/>
      <c r="D3" s="39">
        <v>300</v>
      </c>
      <c r="E3" s="29"/>
      <c r="F3" s="28"/>
      <c r="G3" s="28" t="s">
        <v>28</v>
      </c>
      <c r="H3" s="28"/>
      <c r="I3" s="28"/>
      <c r="J3" s="28"/>
      <c r="K3" s="28"/>
      <c r="L3" s="28"/>
      <c r="M3" s="8"/>
    </row>
    <row r="4" spans="1:13" ht="26.25">
      <c r="A4" s="47"/>
      <c r="B4" s="28">
        <v>1</v>
      </c>
      <c r="C4" s="28"/>
      <c r="D4" s="30"/>
      <c r="E4" s="29"/>
      <c r="F4" s="159" t="s">
        <v>119</v>
      </c>
      <c r="G4" s="160"/>
      <c r="H4" s="31"/>
      <c r="I4" s="31"/>
      <c r="J4" s="28"/>
      <c r="K4" s="28"/>
      <c r="L4" s="28"/>
      <c r="M4" s="8"/>
    </row>
    <row r="5" spans="1:13" ht="27" thickBot="1">
      <c r="A5" s="47"/>
      <c r="B5" s="28">
        <v>2</v>
      </c>
      <c r="C5" s="28"/>
      <c r="D5" s="30"/>
      <c r="E5" s="32"/>
      <c r="F5" s="161"/>
      <c r="G5" s="162"/>
      <c r="H5" s="41">
        <v>298</v>
      </c>
      <c r="I5" s="31"/>
      <c r="J5" s="28"/>
      <c r="K5" s="28"/>
      <c r="L5" s="28"/>
      <c r="M5" s="8"/>
    </row>
    <row r="6" spans="1:13" ht="26.25">
      <c r="A6" s="171" t="s">
        <v>9</v>
      </c>
      <c r="B6" s="155" t="str">
        <f>'List Tímy'!B9</f>
        <v>Krásavice</v>
      </c>
      <c r="C6" s="156"/>
      <c r="D6" s="40">
        <v>278</v>
      </c>
      <c r="E6" s="29"/>
      <c r="F6" s="28"/>
      <c r="G6" s="28"/>
      <c r="H6" s="33"/>
      <c r="I6" s="28"/>
      <c r="J6" s="28"/>
      <c r="K6" s="28"/>
      <c r="L6" s="28"/>
      <c r="M6" s="8"/>
    </row>
    <row r="7" spans="1:16" ht="27" thickBot="1">
      <c r="A7" s="171"/>
      <c r="B7" s="157"/>
      <c r="C7" s="158"/>
      <c r="D7" s="28"/>
      <c r="E7" s="28"/>
      <c r="F7" s="28"/>
      <c r="G7" s="28"/>
      <c r="H7" s="33"/>
      <c r="I7" s="28"/>
      <c r="J7" s="28"/>
      <c r="K7" s="28"/>
      <c r="L7" s="28"/>
      <c r="M7" s="8"/>
      <c r="N7" s="8"/>
      <c r="O7" s="8"/>
      <c r="P7" s="8"/>
    </row>
    <row r="8" spans="1:22" ht="28.5">
      <c r="A8" s="47"/>
      <c r="B8" s="28"/>
      <c r="C8" s="28"/>
      <c r="D8" s="28"/>
      <c r="E8" s="28"/>
      <c r="F8" s="28"/>
      <c r="G8" s="28"/>
      <c r="H8" s="33"/>
      <c r="I8" s="105"/>
      <c r="J8" s="106"/>
      <c r="K8" s="110"/>
      <c r="L8" s="159" t="s">
        <v>119</v>
      </c>
      <c r="M8" s="160"/>
      <c r="N8" s="31"/>
      <c r="O8" s="10"/>
      <c r="P8" s="8"/>
      <c r="V8" s="36"/>
    </row>
    <row r="9" spans="1:22" ht="29.25" thickBot="1">
      <c r="A9" s="47"/>
      <c r="B9" s="28"/>
      <c r="C9" s="28"/>
      <c r="D9" s="28"/>
      <c r="E9" s="28"/>
      <c r="F9" s="28"/>
      <c r="G9" s="28"/>
      <c r="H9" s="33"/>
      <c r="I9" s="104"/>
      <c r="J9" s="104"/>
      <c r="K9" s="109"/>
      <c r="L9" s="161"/>
      <c r="M9" s="162"/>
      <c r="N9" s="41">
        <v>286</v>
      </c>
      <c r="O9" s="10"/>
      <c r="P9" s="8"/>
      <c r="U9" s="8"/>
      <c r="V9" s="36"/>
    </row>
    <row r="10" spans="1:16" ht="26.25">
      <c r="A10" s="171" t="s">
        <v>12</v>
      </c>
      <c r="B10" s="130" t="str">
        <f>'List Tímy'!B5</f>
        <v>Krnov</v>
      </c>
      <c r="C10" s="131"/>
      <c r="D10" s="28"/>
      <c r="E10" s="28"/>
      <c r="F10" s="28"/>
      <c r="G10" s="28"/>
      <c r="H10" s="33"/>
      <c r="I10" s="28"/>
      <c r="J10" s="28"/>
      <c r="K10" s="28"/>
      <c r="L10" s="124"/>
      <c r="M10" s="9"/>
      <c r="N10" s="112"/>
      <c r="O10" s="8"/>
      <c r="P10" s="8"/>
    </row>
    <row r="11" spans="1:16" ht="27" thickBot="1">
      <c r="A11" s="171"/>
      <c r="B11" s="132"/>
      <c r="C11" s="133"/>
      <c r="D11" s="39">
        <v>322</v>
      </c>
      <c r="E11" s="29"/>
      <c r="F11" s="28"/>
      <c r="G11" s="28"/>
      <c r="H11" s="33"/>
      <c r="I11" s="28"/>
      <c r="J11" s="28"/>
      <c r="K11" s="28"/>
      <c r="L11" s="108"/>
      <c r="M11" s="9"/>
      <c r="N11" s="113"/>
      <c r="O11" s="8"/>
      <c r="P11" s="8"/>
    </row>
    <row r="12" spans="1:16" ht="27" thickBot="1">
      <c r="A12" s="47"/>
      <c r="B12" s="28">
        <v>4</v>
      </c>
      <c r="C12" s="28"/>
      <c r="D12" s="30"/>
      <c r="E12" s="29"/>
      <c r="F12" s="130" t="s">
        <v>128</v>
      </c>
      <c r="G12" s="131"/>
      <c r="H12" s="42">
        <v>294</v>
      </c>
      <c r="I12" s="31"/>
      <c r="J12" s="28"/>
      <c r="K12" s="28"/>
      <c r="L12" s="108"/>
      <c r="M12" s="9"/>
      <c r="N12" s="113"/>
      <c r="O12" s="8"/>
      <c r="P12" s="8"/>
    </row>
    <row r="13" spans="1:20" ht="29.25" thickBot="1">
      <c r="A13" s="47"/>
      <c r="B13" s="28">
        <v>5</v>
      </c>
      <c r="C13" s="28"/>
      <c r="D13" s="30"/>
      <c r="E13" s="32"/>
      <c r="F13" s="132"/>
      <c r="G13" s="133"/>
      <c r="H13" s="34"/>
      <c r="I13" s="31"/>
      <c r="J13" s="28"/>
      <c r="K13" s="28"/>
      <c r="L13" s="108"/>
      <c r="M13" s="9"/>
      <c r="N13" s="114"/>
      <c r="O13" s="12"/>
      <c r="P13" s="8"/>
      <c r="Q13" s="130" t="str">
        <f>N18</f>
        <v>Mord</v>
      </c>
      <c r="R13" s="131"/>
      <c r="T13" s="218" t="s">
        <v>24</v>
      </c>
    </row>
    <row r="14" spans="1:20" ht="29.25" thickBot="1">
      <c r="A14" s="171" t="s">
        <v>7</v>
      </c>
      <c r="B14" s="130" t="str">
        <f>'List Tímy'!B6</f>
        <v>Gašparbend 1</v>
      </c>
      <c r="C14" s="131"/>
      <c r="D14" s="40">
        <v>319</v>
      </c>
      <c r="E14" s="29"/>
      <c r="F14" s="28"/>
      <c r="G14" s="28"/>
      <c r="H14" s="28"/>
      <c r="I14" s="28"/>
      <c r="J14" s="28"/>
      <c r="K14" s="28"/>
      <c r="L14" s="108"/>
      <c r="M14" s="9"/>
      <c r="N14" s="114"/>
      <c r="O14" s="12"/>
      <c r="P14" s="8"/>
      <c r="Q14" s="132"/>
      <c r="R14" s="133"/>
      <c r="T14" s="218"/>
    </row>
    <row r="15" spans="1:20" ht="29.25" thickBot="1">
      <c r="A15" s="171"/>
      <c r="B15" s="132"/>
      <c r="C15" s="133"/>
      <c r="D15" s="28"/>
      <c r="E15" s="28"/>
      <c r="F15" s="28"/>
      <c r="G15" s="28"/>
      <c r="H15" s="28"/>
      <c r="I15" s="172" t="s">
        <v>149</v>
      </c>
      <c r="J15" s="173"/>
      <c r="K15" s="121"/>
      <c r="L15" s="108"/>
      <c r="M15" s="9"/>
      <c r="N15" s="114"/>
      <c r="O15" s="12"/>
      <c r="P15" s="8"/>
      <c r="T15" s="218"/>
    </row>
    <row r="16" spans="1:20" ht="29.25" thickBot="1">
      <c r="A16" s="47"/>
      <c r="B16" s="28"/>
      <c r="C16" s="28"/>
      <c r="D16" s="28"/>
      <c r="E16" s="28"/>
      <c r="F16" s="28"/>
      <c r="G16" s="28"/>
      <c r="H16" s="28"/>
      <c r="I16" s="174"/>
      <c r="J16" s="175"/>
      <c r="K16" s="120">
        <v>362</v>
      </c>
      <c r="L16" s="118"/>
      <c r="M16" s="9"/>
      <c r="N16" s="114"/>
      <c r="O16" s="12"/>
      <c r="P16" s="8"/>
      <c r="Q16" s="130" t="s">
        <v>119</v>
      </c>
      <c r="R16" s="131"/>
      <c r="T16" s="218" t="s">
        <v>25</v>
      </c>
    </row>
    <row r="17" spans="1:20" ht="29.25" thickBot="1">
      <c r="A17" s="47"/>
      <c r="B17" s="28"/>
      <c r="C17" s="28"/>
      <c r="D17" s="28"/>
      <c r="E17" s="28"/>
      <c r="F17" s="28"/>
      <c r="G17" s="28"/>
      <c r="H17" s="28"/>
      <c r="I17" s="28"/>
      <c r="J17" s="28"/>
      <c r="K17" s="119"/>
      <c r="L17" s="118"/>
      <c r="M17" s="9"/>
      <c r="N17" s="115"/>
      <c r="O17" s="12"/>
      <c r="P17" s="8"/>
      <c r="Q17" s="132"/>
      <c r="R17" s="133"/>
      <c r="S17" s="8"/>
      <c r="T17" s="218"/>
    </row>
    <row r="18" spans="1:20" ht="27" thickBot="1">
      <c r="A18" s="47"/>
      <c r="B18" s="28"/>
      <c r="C18" s="28"/>
      <c r="D18" s="28"/>
      <c r="E18" s="28"/>
      <c r="F18" s="28"/>
      <c r="G18" s="28"/>
      <c r="H18" s="28"/>
      <c r="I18" s="28"/>
      <c r="J18" s="28"/>
      <c r="K18" s="172" t="s">
        <v>149</v>
      </c>
      <c r="L18" s="173"/>
      <c r="M18" s="111"/>
      <c r="N18" s="180" t="s">
        <v>127</v>
      </c>
      <c r="O18" s="181"/>
      <c r="P18" s="8"/>
      <c r="Q18" s="21"/>
      <c r="R18" s="18"/>
      <c r="T18" s="219"/>
    </row>
    <row r="19" spans="1:20" ht="29.25" thickBot="1">
      <c r="A19" s="47"/>
      <c r="B19" s="28"/>
      <c r="C19" s="28"/>
      <c r="D19" s="28"/>
      <c r="E19" s="28"/>
      <c r="F19" s="28"/>
      <c r="G19" s="28"/>
      <c r="H19" s="28"/>
      <c r="I19" s="28"/>
      <c r="J19" s="28"/>
      <c r="K19" s="174"/>
      <c r="L19" s="175"/>
      <c r="M19" s="8"/>
      <c r="N19" s="182"/>
      <c r="O19" s="183"/>
      <c r="P19" s="8"/>
      <c r="Q19" s="130" t="str">
        <f>K18</f>
        <v>Slejer</v>
      </c>
      <c r="R19" s="131"/>
      <c r="S19" s="8"/>
      <c r="T19" s="218" t="s">
        <v>26</v>
      </c>
    </row>
    <row r="20" spans="1:20" ht="29.25" thickBot="1">
      <c r="A20" s="47"/>
      <c r="B20" s="28"/>
      <c r="C20" s="28"/>
      <c r="D20" s="28"/>
      <c r="E20" s="28"/>
      <c r="F20" s="28"/>
      <c r="G20" s="28"/>
      <c r="H20" s="28"/>
      <c r="I20" s="28"/>
      <c r="J20" s="28"/>
      <c r="K20" s="119"/>
      <c r="L20" s="118"/>
      <c r="M20" s="9"/>
      <c r="N20" s="116"/>
      <c r="O20" s="8"/>
      <c r="P20" s="8"/>
      <c r="Q20" s="132"/>
      <c r="R20" s="133"/>
      <c r="T20" s="218"/>
    </row>
    <row r="21" spans="1:20" ht="29.25" thickBot="1">
      <c r="A21" s="47"/>
      <c r="B21" s="28"/>
      <c r="C21" s="28"/>
      <c r="D21" s="28"/>
      <c r="E21" s="28"/>
      <c r="F21" s="28"/>
      <c r="G21" s="28"/>
      <c r="H21" s="28"/>
      <c r="I21" s="176" t="s">
        <v>128</v>
      </c>
      <c r="J21" s="177"/>
      <c r="K21" s="122">
        <v>286</v>
      </c>
      <c r="L21" s="118"/>
      <c r="M21" s="9"/>
      <c r="N21" s="113"/>
      <c r="O21" s="8"/>
      <c r="P21" s="8"/>
      <c r="T21" s="218"/>
    </row>
    <row r="22" spans="1:20" ht="29.25" thickBot="1">
      <c r="A22" s="171" t="s">
        <v>13</v>
      </c>
      <c r="B22" s="155" t="str">
        <f>'List Tímy'!B4</f>
        <v>Gansenrouzis</v>
      </c>
      <c r="C22" s="156"/>
      <c r="D22" s="28"/>
      <c r="E22" s="28"/>
      <c r="F22" s="28"/>
      <c r="G22" s="28"/>
      <c r="H22" s="28"/>
      <c r="I22" s="178"/>
      <c r="J22" s="179"/>
      <c r="K22" s="28"/>
      <c r="L22" s="108"/>
      <c r="M22" s="9"/>
      <c r="N22" s="113"/>
      <c r="O22" s="8"/>
      <c r="P22" s="8"/>
      <c r="Q22" s="146" t="s">
        <v>128</v>
      </c>
      <c r="R22" s="147"/>
      <c r="S22" s="8"/>
      <c r="T22" s="218" t="s">
        <v>27</v>
      </c>
    </row>
    <row r="23" spans="1:20" ht="29.25" thickBot="1">
      <c r="A23" s="171"/>
      <c r="B23" s="157"/>
      <c r="C23" s="158"/>
      <c r="D23" s="39">
        <v>285</v>
      </c>
      <c r="E23" s="29"/>
      <c r="F23" s="28"/>
      <c r="G23" s="28"/>
      <c r="H23" s="28"/>
      <c r="I23" s="28"/>
      <c r="J23" s="28"/>
      <c r="K23" s="28"/>
      <c r="L23" s="108"/>
      <c r="M23" s="9"/>
      <c r="N23" s="113"/>
      <c r="O23" s="8"/>
      <c r="P23" s="8"/>
      <c r="Q23" s="148"/>
      <c r="R23" s="149"/>
      <c r="T23" s="36"/>
    </row>
    <row r="24" spans="1:17" ht="26.25">
      <c r="A24" s="47"/>
      <c r="B24" s="28">
        <v>7</v>
      </c>
      <c r="C24" s="28"/>
      <c r="D24" s="30"/>
      <c r="E24" s="29"/>
      <c r="F24" s="155" t="s">
        <v>149</v>
      </c>
      <c r="G24" s="156"/>
      <c r="H24" s="31"/>
      <c r="I24" s="31"/>
      <c r="J24" s="28"/>
      <c r="K24" s="28"/>
      <c r="L24" s="108"/>
      <c r="M24" s="9"/>
      <c r="N24" s="113"/>
      <c r="O24" s="8"/>
      <c r="P24" s="8"/>
      <c r="Q24" s="19"/>
    </row>
    <row r="25" spans="1:17" ht="27" thickBot="1">
      <c r="A25" s="47"/>
      <c r="B25" s="28">
        <v>8</v>
      </c>
      <c r="C25" s="28"/>
      <c r="D25" s="30"/>
      <c r="E25" s="32"/>
      <c r="F25" s="157"/>
      <c r="G25" s="158"/>
      <c r="H25" s="41">
        <v>283</v>
      </c>
      <c r="I25" s="31"/>
      <c r="J25" s="28"/>
      <c r="K25" s="28"/>
      <c r="L25" s="108"/>
      <c r="M25" s="9"/>
      <c r="N25" s="113"/>
      <c r="O25" s="8"/>
      <c r="P25" s="8"/>
      <c r="Q25" s="19"/>
    </row>
    <row r="26" spans="1:17" ht="26.25">
      <c r="A26" s="171" t="s">
        <v>16</v>
      </c>
      <c r="B26" s="155" t="str">
        <f>'List Tímy'!B7</f>
        <v>Slejer</v>
      </c>
      <c r="C26" s="156"/>
      <c r="D26" s="40">
        <v>371</v>
      </c>
      <c r="E26" s="29"/>
      <c r="F26" s="28"/>
      <c r="G26" s="28"/>
      <c r="H26" s="33"/>
      <c r="I26" s="28"/>
      <c r="J26" s="28"/>
      <c r="K26" s="28"/>
      <c r="L26" s="108"/>
      <c r="M26" s="9"/>
      <c r="N26" s="113"/>
      <c r="O26" s="10"/>
      <c r="P26" s="8"/>
      <c r="Q26" s="19"/>
    </row>
    <row r="27" spans="1:17" ht="27" thickBot="1">
      <c r="A27" s="171"/>
      <c r="B27" s="157"/>
      <c r="C27" s="158"/>
      <c r="D27" s="28"/>
      <c r="E27" s="28"/>
      <c r="F27" s="28"/>
      <c r="G27" s="28"/>
      <c r="H27" s="33"/>
      <c r="I27" s="28"/>
      <c r="J27" s="28"/>
      <c r="K27" s="28"/>
      <c r="L27" s="123"/>
      <c r="M27" s="9"/>
      <c r="N27" s="117"/>
      <c r="O27" s="10"/>
      <c r="P27" s="8"/>
      <c r="Q27" s="19"/>
    </row>
    <row r="28" spans="1:17" ht="26.25">
      <c r="A28" s="47"/>
      <c r="B28" s="28"/>
      <c r="C28" s="28"/>
      <c r="D28" s="28"/>
      <c r="E28" s="28"/>
      <c r="F28" s="28"/>
      <c r="G28" s="28"/>
      <c r="H28" s="33"/>
      <c r="I28" s="105"/>
      <c r="J28" s="106"/>
      <c r="K28" s="107"/>
      <c r="L28" s="180" t="s">
        <v>127</v>
      </c>
      <c r="M28" s="181"/>
      <c r="N28" s="43">
        <v>340</v>
      </c>
      <c r="O28" s="8"/>
      <c r="P28" s="8"/>
      <c r="Q28" s="19"/>
    </row>
    <row r="29" spans="1:17" ht="27" thickBot="1">
      <c r="A29" s="47"/>
      <c r="B29" s="28"/>
      <c r="C29" s="28"/>
      <c r="D29" s="28"/>
      <c r="E29" s="28"/>
      <c r="F29" s="28"/>
      <c r="G29" s="28"/>
      <c r="H29" s="33"/>
      <c r="I29" s="104"/>
      <c r="J29" s="104"/>
      <c r="K29" s="28"/>
      <c r="L29" s="182"/>
      <c r="M29" s="183"/>
      <c r="N29" s="34"/>
      <c r="O29" s="8"/>
      <c r="P29" s="8"/>
      <c r="Q29" s="19"/>
    </row>
    <row r="30" spans="1:17" ht="26.25">
      <c r="A30" s="171" t="s">
        <v>17</v>
      </c>
      <c r="B30" s="130" t="str">
        <f>'List Tímy'!B8</f>
        <v>Susedia</v>
      </c>
      <c r="C30" s="131"/>
      <c r="D30" s="28"/>
      <c r="E30" s="28"/>
      <c r="F30" s="28"/>
      <c r="G30" s="28"/>
      <c r="H30" s="33"/>
      <c r="I30" s="28"/>
      <c r="J30" s="28"/>
      <c r="K30" s="28"/>
      <c r="L30" s="28"/>
      <c r="M30" s="8"/>
      <c r="N30" s="8"/>
      <c r="P30" s="8"/>
      <c r="Q30" s="19"/>
    </row>
    <row r="31" spans="1:17" ht="27" thickBot="1">
      <c r="A31" s="171"/>
      <c r="B31" s="132"/>
      <c r="C31" s="133"/>
      <c r="D31" s="39">
        <v>291</v>
      </c>
      <c r="E31" s="29"/>
      <c r="F31" s="28"/>
      <c r="G31" s="28"/>
      <c r="H31" s="33"/>
      <c r="I31" s="28"/>
      <c r="J31" s="28"/>
      <c r="K31" s="28"/>
      <c r="L31" s="28"/>
      <c r="M31" s="8"/>
      <c r="N31" s="8"/>
      <c r="P31" s="8"/>
      <c r="Q31" s="19"/>
    </row>
    <row r="32" spans="1:17" ht="26.25">
      <c r="A32" s="47"/>
      <c r="B32" s="28">
        <v>10</v>
      </c>
      <c r="C32" s="28"/>
      <c r="D32" s="30"/>
      <c r="E32" s="29"/>
      <c r="F32" s="130" t="s">
        <v>127</v>
      </c>
      <c r="G32" s="131"/>
      <c r="H32" s="42">
        <v>317</v>
      </c>
      <c r="I32" s="31"/>
      <c r="J32" s="28"/>
      <c r="K32" s="28"/>
      <c r="L32" s="28"/>
      <c r="O32" s="8"/>
      <c r="P32" s="8"/>
      <c r="Q32" s="19"/>
    </row>
    <row r="33" spans="1:17" ht="27" thickBot="1">
      <c r="A33" s="47"/>
      <c r="B33" s="28">
        <v>11</v>
      </c>
      <c r="C33" s="28"/>
      <c r="D33" s="30"/>
      <c r="E33" s="32"/>
      <c r="F33" s="132"/>
      <c r="G33" s="133"/>
      <c r="H33" s="34"/>
      <c r="I33" s="31"/>
      <c r="J33" s="28"/>
      <c r="K33" s="28"/>
      <c r="L33" s="28"/>
      <c r="O33" s="28"/>
      <c r="P33" s="8"/>
      <c r="Q33" s="19"/>
    </row>
    <row r="34" spans="1:16" ht="26.25">
      <c r="A34" s="171" t="s">
        <v>20</v>
      </c>
      <c r="B34" s="130" t="str">
        <f>'List Tímy'!B3</f>
        <v>Mord</v>
      </c>
      <c r="C34" s="131"/>
      <c r="D34" s="40">
        <v>300</v>
      </c>
      <c r="E34" s="29"/>
      <c r="F34" s="28"/>
      <c r="G34" s="28"/>
      <c r="H34" s="28"/>
      <c r="I34" s="28"/>
      <c r="J34" s="28"/>
      <c r="K34" s="28"/>
      <c r="L34" s="28"/>
      <c r="N34" s="28"/>
      <c r="O34" s="8"/>
      <c r="P34" s="8"/>
    </row>
    <row r="35" spans="1:16" ht="27" thickBot="1">
      <c r="A35" s="171"/>
      <c r="B35" s="132"/>
      <c r="C35" s="133"/>
      <c r="D35" s="28"/>
      <c r="E35" s="28"/>
      <c r="F35" s="28"/>
      <c r="G35" s="28"/>
      <c r="H35" s="28"/>
      <c r="I35" s="28"/>
      <c r="J35" s="28"/>
      <c r="K35" s="28"/>
      <c r="L35" s="28"/>
      <c r="N35" s="28"/>
      <c r="O35" s="8"/>
      <c r="P35" s="8"/>
    </row>
    <row r="36" spans="1:16" ht="26.25">
      <c r="A36" s="47"/>
      <c r="B36" s="31"/>
      <c r="C36" s="31"/>
      <c r="D36" s="28"/>
      <c r="E36" s="28"/>
      <c r="F36" s="28"/>
      <c r="G36" s="28"/>
      <c r="H36" s="28"/>
      <c r="I36" s="28"/>
      <c r="J36" s="28"/>
      <c r="K36" s="28"/>
      <c r="L36" s="28"/>
      <c r="N36" s="28"/>
      <c r="O36" s="8"/>
      <c r="P36" s="8"/>
    </row>
    <row r="37" spans="1:16" ht="26.25">
      <c r="A37" s="47"/>
      <c r="B37" s="28"/>
      <c r="C37" s="28"/>
      <c r="D37" s="28"/>
      <c r="E37" s="28"/>
      <c r="F37" s="28"/>
      <c r="G37" s="28"/>
      <c r="H37" s="28"/>
      <c r="I37" s="28"/>
      <c r="J37" s="28"/>
      <c r="K37" s="8"/>
      <c r="L37" s="28"/>
      <c r="M37" s="8"/>
      <c r="N37" s="8"/>
      <c r="O37" s="8"/>
      <c r="P37" s="8"/>
    </row>
    <row r="38" spans="2:16" ht="26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2:16" ht="26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2:16" ht="26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2:16" ht="26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ht="26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ht="26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2:16" ht="26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2:16" ht="26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2:16" ht="26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2:16" ht="26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6" ht="26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ht="26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ht="26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ht="26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ht="26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ht="26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ht="26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ht="26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4" ht="26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ht="26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ht="26.25">
      <c r="B58" s="8"/>
      <c r="C58" s="8"/>
      <c r="D58" s="8"/>
      <c r="E58" s="8"/>
      <c r="F58" s="8"/>
      <c r="G58" s="8"/>
      <c r="H58" s="8"/>
      <c r="I58" s="8"/>
      <c r="J58" s="8"/>
      <c r="L58" s="8"/>
      <c r="M58" s="8"/>
      <c r="N58" s="8"/>
    </row>
  </sheetData>
  <sheetProtection/>
  <mergeCells count="30">
    <mergeCell ref="L8:M9"/>
    <mergeCell ref="Q13:R14"/>
    <mergeCell ref="Q16:R17"/>
    <mergeCell ref="F24:G25"/>
    <mergeCell ref="K18:L19"/>
    <mergeCell ref="N18:O19"/>
    <mergeCell ref="Q19:R20"/>
    <mergeCell ref="F32:G33"/>
    <mergeCell ref="Q22:R23"/>
    <mergeCell ref="I15:J16"/>
    <mergeCell ref="I21:J22"/>
    <mergeCell ref="L28:M29"/>
    <mergeCell ref="A30:A31"/>
    <mergeCell ref="B30:C31"/>
    <mergeCell ref="A34:A35"/>
    <mergeCell ref="B34:C35"/>
    <mergeCell ref="A22:A23"/>
    <mergeCell ref="B22:C23"/>
    <mergeCell ref="A26:A27"/>
    <mergeCell ref="B26:C27"/>
    <mergeCell ref="B14:C15"/>
    <mergeCell ref="F12:G13"/>
    <mergeCell ref="A10:A11"/>
    <mergeCell ref="B10:C11"/>
    <mergeCell ref="A14:A15"/>
    <mergeCell ref="A2:A3"/>
    <mergeCell ref="B2:C3"/>
    <mergeCell ref="F4:G5"/>
    <mergeCell ref="A6:A7"/>
    <mergeCell ref="B6:C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9.421875" style="0" customWidth="1"/>
    <col min="2" max="2" width="21.140625" style="0" bestFit="1" customWidth="1"/>
    <col min="3" max="3" width="11.8515625" style="22" bestFit="1" customWidth="1"/>
    <col min="4" max="4" width="15.00390625" style="26" customWidth="1"/>
    <col min="5" max="16384" width="9.140625" style="26" customWidth="1"/>
  </cols>
  <sheetData>
    <row r="1" spans="1:4" ht="18.75">
      <c r="A1" s="16" t="s">
        <v>38</v>
      </c>
      <c r="B1" s="16" t="s">
        <v>39</v>
      </c>
      <c r="C1" s="52" t="s">
        <v>41</v>
      </c>
      <c r="D1" s="52" t="s">
        <v>193</v>
      </c>
    </row>
    <row r="2" spans="1:4" ht="15">
      <c r="A2" s="87">
        <v>1</v>
      </c>
      <c r="B2" s="90" t="s">
        <v>54</v>
      </c>
      <c r="C2" s="88">
        <f>'Jednotlivci ZČ'!E11</f>
        <v>109.1</v>
      </c>
      <c r="D2" s="220" t="s">
        <v>199</v>
      </c>
    </row>
    <row r="3" spans="1:4" ht="15">
      <c r="A3" s="89">
        <v>2</v>
      </c>
      <c r="B3" s="90" t="s">
        <v>46</v>
      </c>
      <c r="C3" s="88">
        <f>'Jednotlivci ZČ'!E2</f>
        <v>109.1</v>
      </c>
      <c r="D3" s="220" t="s">
        <v>199</v>
      </c>
    </row>
    <row r="4" spans="1:4" ht="15">
      <c r="A4" s="89">
        <v>3</v>
      </c>
      <c r="B4" s="90" t="s">
        <v>50</v>
      </c>
      <c r="C4" s="88">
        <f>'Jednotlivci ZČ'!E19</f>
        <v>109</v>
      </c>
      <c r="D4" s="126"/>
    </row>
    <row r="5" spans="1:4" ht="15">
      <c r="A5" s="89">
        <v>4</v>
      </c>
      <c r="B5" s="90" t="s">
        <v>56</v>
      </c>
      <c r="C5" s="88">
        <f>'Jednotlivci ZČ'!E18</f>
        <v>108.4</v>
      </c>
      <c r="D5" s="126"/>
    </row>
    <row r="6" spans="1:4" ht="15">
      <c r="A6" s="89">
        <v>5</v>
      </c>
      <c r="B6" s="90" t="s">
        <v>47</v>
      </c>
      <c r="C6" s="88">
        <f>'Jednotlivci ZČ'!E5</f>
        <v>103.2</v>
      </c>
      <c r="D6" s="127" t="s">
        <v>8</v>
      </c>
    </row>
    <row r="7" spans="1:4" ht="15">
      <c r="A7" s="89">
        <v>6</v>
      </c>
      <c r="B7" s="90" t="s">
        <v>60</v>
      </c>
      <c r="C7" s="88">
        <f>'Jednotlivci ZČ'!E13</f>
        <v>101.8</v>
      </c>
      <c r="D7" s="126"/>
    </row>
    <row r="8" spans="1:4" ht="15">
      <c r="A8" s="89">
        <v>7</v>
      </c>
      <c r="B8" s="90" t="s">
        <v>64</v>
      </c>
      <c r="C8" s="88">
        <f>'Jednotlivci ZČ'!E23</f>
        <v>99.4</v>
      </c>
      <c r="D8" s="126"/>
    </row>
    <row r="9" spans="1:4" ht="15">
      <c r="A9" s="89">
        <v>8</v>
      </c>
      <c r="B9" s="90" t="s">
        <v>55</v>
      </c>
      <c r="C9" s="88">
        <f>'Jednotlivci ZČ'!E12</f>
        <v>98.6</v>
      </c>
      <c r="D9" s="126"/>
    </row>
    <row r="10" spans="1:4" ht="15">
      <c r="A10" s="89">
        <v>9</v>
      </c>
      <c r="B10" s="90" t="s">
        <v>59</v>
      </c>
      <c r="C10" s="88">
        <f>'Jednotlivci ZČ'!E15</f>
        <v>95.7</v>
      </c>
      <c r="D10" s="127" t="s">
        <v>20</v>
      </c>
    </row>
    <row r="11" spans="1:4" ht="15">
      <c r="A11" s="89">
        <v>10</v>
      </c>
      <c r="B11" s="90" t="s">
        <v>45</v>
      </c>
      <c r="C11" s="88">
        <f>'Jednotlivci ZČ'!E3</f>
        <v>94.5</v>
      </c>
      <c r="D11" s="126"/>
    </row>
    <row r="12" spans="1:4" ht="15">
      <c r="A12" s="89">
        <v>11</v>
      </c>
      <c r="B12" s="90" t="s">
        <v>44</v>
      </c>
      <c r="C12" s="88">
        <f>'Jednotlivci ZČ'!E4</f>
        <v>94.1</v>
      </c>
      <c r="D12" s="126"/>
    </row>
    <row r="13" spans="1:4" ht="15">
      <c r="A13" s="89">
        <v>12</v>
      </c>
      <c r="B13" s="90" t="s">
        <v>48</v>
      </c>
      <c r="C13" s="88">
        <f>'Jednotlivci ZČ'!E6</f>
        <v>93.4</v>
      </c>
      <c r="D13" s="127" t="s">
        <v>13</v>
      </c>
    </row>
    <row r="14" spans="1:4" ht="15">
      <c r="A14" s="89">
        <v>13</v>
      </c>
      <c r="B14" s="90" t="s">
        <v>51</v>
      </c>
      <c r="C14" s="88">
        <f>'Jednotlivci ZČ'!E20</f>
        <v>92.5</v>
      </c>
      <c r="D14" s="126"/>
    </row>
    <row r="15" spans="1:4" ht="15">
      <c r="A15" s="89">
        <v>14</v>
      </c>
      <c r="B15" s="90" t="s">
        <v>57</v>
      </c>
      <c r="C15" s="88">
        <f>'Jednotlivci ZČ'!E14</f>
        <v>92.4</v>
      </c>
      <c r="D15" s="127" t="s">
        <v>12</v>
      </c>
    </row>
    <row r="16" spans="1:4" ht="15">
      <c r="A16" s="89">
        <v>15</v>
      </c>
      <c r="B16" s="90" t="s">
        <v>52</v>
      </c>
      <c r="C16" s="88">
        <f>'Jednotlivci ZČ'!E9</f>
        <v>91.7</v>
      </c>
      <c r="D16" s="127" t="s">
        <v>7</v>
      </c>
    </row>
    <row r="17" spans="1:4" ht="15">
      <c r="A17" s="89">
        <v>16</v>
      </c>
      <c r="B17" s="91" t="s">
        <v>77</v>
      </c>
      <c r="C17" s="88">
        <f>'Jednotlivci ZČ'!E26</f>
        <v>90</v>
      </c>
      <c r="D17" s="127" t="s">
        <v>16</v>
      </c>
    </row>
    <row r="18" spans="1:4" ht="15">
      <c r="A18" s="5">
        <v>17</v>
      </c>
      <c r="B18" s="81" t="s">
        <v>76</v>
      </c>
      <c r="C18" s="57">
        <f>'Jednotlivci ZČ'!E30</f>
        <v>89.4</v>
      </c>
      <c r="D18" s="126"/>
    </row>
    <row r="19" spans="1:4" ht="15">
      <c r="A19" s="5">
        <v>18</v>
      </c>
      <c r="B19" s="81" t="s">
        <v>49</v>
      </c>
      <c r="C19" s="57">
        <f>'Jednotlivci ZČ'!E7</f>
        <v>88.6</v>
      </c>
      <c r="D19" s="126"/>
    </row>
    <row r="20" spans="1:4" ht="15">
      <c r="A20" s="5">
        <v>19</v>
      </c>
      <c r="B20" s="81" t="s">
        <v>190</v>
      </c>
      <c r="C20" s="57">
        <f>'Jednotlivci ZČ'!E10</f>
        <v>88.1</v>
      </c>
      <c r="D20" s="128">
        <v>1</v>
      </c>
    </row>
    <row r="21" spans="1:4" ht="15">
      <c r="A21" s="5">
        <v>20</v>
      </c>
      <c r="B21" s="81" t="s">
        <v>80</v>
      </c>
      <c r="C21" s="57">
        <f>'Jednotlivci ZČ'!E16</f>
        <v>87.3</v>
      </c>
      <c r="D21" s="127" t="s">
        <v>17</v>
      </c>
    </row>
    <row r="22" spans="1:4" ht="15">
      <c r="A22" s="5">
        <v>21</v>
      </c>
      <c r="B22" s="81" t="s">
        <v>62</v>
      </c>
      <c r="C22" s="57">
        <f>'Jednotlivci ZČ'!E21</f>
        <v>84.6</v>
      </c>
      <c r="D22" s="126"/>
    </row>
    <row r="23" spans="1:4" ht="15">
      <c r="A23" s="5">
        <v>22</v>
      </c>
      <c r="B23" s="81" t="s">
        <v>188</v>
      </c>
      <c r="C23" s="57">
        <f>'Jednotlivci ZČ'!E25</f>
        <v>84.3</v>
      </c>
      <c r="D23" s="126"/>
    </row>
    <row r="24" spans="1:4" ht="15">
      <c r="A24" s="5">
        <v>23</v>
      </c>
      <c r="B24" s="81" t="s">
        <v>58</v>
      </c>
      <c r="C24" s="57">
        <f>'Jednotlivci ZČ'!E29</f>
        <v>81.8</v>
      </c>
      <c r="D24" s="127" t="s">
        <v>9</v>
      </c>
    </row>
    <row r="25" spans="1:4" ht="15">
      <c r="A25" s="5">
        <v>24</v>
      </c>
      <c r="B25" s="86" t="s">
        <v>197</v>
      </c>
      <c r="C25" s="57">
        <f>'Jednotlivci ZČ'!E31</f>
        <v>81.3</v>
      </c>
      <c r="D25" s="128">
        <v>2</v>
      </c>
    </row>
    <row r="26" spans="1:4" ht="15">
      <c r="A26" s="5">
        <v>25</v>
      </c>
      <c r="B26" s="92" t="s">
        <v>195</v>
      </c>
      <c r="C26" s="57">
        <f>'Jednotlivci ZČ'!E28</f>
        <v>81</v>
      </c>
      <c r="D26" s="126"/>
    </row>
    <row r="27" spans="1:4" ht="15">
      <c r="A27" s="5">
        <v>26</v>
      </c>
      <c r="B27" s="86" t="s">
        <v>79</v>
      </c>
      <c r="C27" s="57">
        <f>'Jednotlivci ZČ'!E17</f>
        <v>79.5</v>
      </c>
      <c r="D27" s="127" t="s">
        <v>6</v>
      </c>
    </row>
    <row r="28" spans="1:4" ht="15">
      <c r="A28" s="5">
        <v>27</v>
      </c>
      <c r="B28" s="93" t="s">
        <v>61</v>
      </c>
      <c r="C28" s="57">
        <f>'Jednotlivci ZČ'!E8</f>
        <v>74.7</v>
      </c>
      <c r="D28" s="127" t="s">
        <v>18</v>
      </c>
    </row>
    <row r="29" spans="1:4" ht="15">
      <c r="A29" s="5">
        <v>28</v>
      </c>
      <c r="B29" s="81" t="s">
        <v>189</v>
      </c>
      <c r="C29" s="57">
        <f>'Jednotlivci ZČ'!E27</f>
        <v>71.8</v>
      </c>
      <c r="D29" s="128">
        <v>3</v>
      </c>
    </row>
    <row r="30" spans="1:4" ht="15">
      <c r="A30" s="5">
        <v>29</v>
      </c>
      <c r="B30" s="81" t="s">
        <v>194</v>
      </c>
      <c r="C30" s="57">
        <f>'Jednotlivci ZČ'!E24</f>
        <v>68.3</v>
      </c>
      <c r="D30" s="127" t="s">
        <v>15</v>
      </c>
    </row>
    <row r="31" spans="1:4" ht="15">
      <c r="A31" s="5">
        <v>30</v>
      </c>
      <c r="B31" s="81" t="s">
        <v>191</v>
      </c>
      <c r="C31" s="57">
        <f>'Jednotlivci ZČ'!E22</f>
        <v>67.8</v>
      </c>
      <c r="D31" s="128">
        <v>4</v>
      </c>
    </row>
    <row r="33" ht="15">
      <c r="B33" s="125" t="s">
        <v>192</v>
      </c>
    </row>
  </sheetData>
  <sheetProtection/>
  <autoFilter ref="A1:C32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="115" zoomScaleNormal="115" zoomScalePageLayoutView="0" workbookViewId="0" topLeftCell="A1">
      <selection activeCell="D19" sqref="D19"/>
    </sheetView>
  </sheetViews>
  <sheetFormatPr defaultColWidth="9.140625" defaultRowHeight="15"/>
  <cols>
    <col min="2" max="2" width="10.57421875" style="0" customWidth="1"/>
    <col min="3" max="3" width="8.57421875" style="0" customWidth="1"/>
    <col min="4" max="4" width="19.140625" style="0" bestFit="1" customWidth="1"/>
    <col min="6" max="6" width="13.28125" style="2" customWidth="1"/>
  </cols>
  <sheetData>
    <row r="1" spans="1:18" ht="23.25">
      <c r="A1" s="129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8.75">
      <c r="A2" s="16" t="s">
        <v>36</v>
      </c>
      <c r="B2" s="16" t="s">
        <v>37</v>
      </c>
      <c r="C2" s="16" t="s">
        <v>38</v>
      </c>
      <c r="D2" s="16" t="s">
        <v>39</v>
      </c>
      <c r="E2" s="16" t="s">
        <v>41</v>
      </c>
      <c r="F2" s="55">
        <v>1</v>
      </c>
      <c r="G2" s="55">
        <v>2</v>
      </c>
      <c r="H2" s="55">
        <v>3</v>
      </c>
      <c r="I2" s="55">
        <v>4</v>
      </c>
      <c r="J2" s="55">
        <v>5</v>
      </c>
      <c r="K2" s="55">
        <v>6</v>
      </c>
      <c r="L2" s="55">
        <v>7</v>
      </c>
      <c r="M2" s="55">
        <v>8</v>
      </c>
      <c r="N2" s="55">
        <v>9</v>
      </c>
      <c r="O2" s="55">
        <v>10</v>
      </c>
      <c r="P2" s="16" t="s">
        <v>40</v>
      </c>
      <c r="Q2" s="16" t="s">
        <v>33</v>
      </c>
      <c r="R2" s="16" t="s">
        <v>81</v>
      </c>
    </row>
    <row r="3" spans="1:19" s="100" customFormat="1" ht="15.75">
      <c r="A3" s="94">
        <v>4</v>
      </c>
      <c r="B3" s="95" t="s">
        <v>3</v>
      </c>
      <c r="C3" s="95">
        <v>4</v>
      </c>
      <c r="D3" s="81" t="s">
        <v>47</v>
      </c>
      <c r="E3" s="96">
        <f aca="true" t="shared" si="0" ref="E3:E13">P3/10</f>
        <v>103.2</v>
      </c>
      <c r="F3" s="95">
        <v>108</v>
      </c>
      <c r="G3" s="95">
        <v>108</v>
      </c>
      <c r="H3" s="95">
        <v>105</v>
      </c>
      <c r="I3" s="95">
        <v>109</v>
      </c>
      <c r="J3" s="95">
        <v>109</v>
      </c>
      <c r="K3" s="95">
        <v>108</v>
      </c>
      <c r="L3" s="95">
        <v>86</v>
      </c>
      <c r="M3" s="95">
        <v>80</v>
      </c>
      <c r="N3" s="95">
        <v>111</v>
      </c>
      <c r="O3" s="97">
        <v>108</v>
      </c>
      <c r="P3" s="95">
        <f aca="true" t="shared" si="1" ref="P3:P13">SUM(F3:O3)</f>
        <v>1032</v>
      </c>
      <c r="Q3" s="98">
        <v>1</v>
      </c>
      <c r="R3" s="95">
        <f aca="true" t="shared" si="2" ref="R3:R13">MAX(F3:O3)</f>
        <v>111</v>
      </c>
      <c r="S3" s="99"/>
    </row>
    <row r="4" spans="1:18" s="100" customFormat="1" ht="15">
      <c r="A4" s="94">
        <v>14</v>
      </c>
      <c r="B4" s="95" t="s">
        <v>3</v>
      </c>
      <c r="C4" s="95">
        <v>14</v>
      </c>
      <c r="D4" s="81" t="s">
        <v>59</v>
      </c>
      <c r="E4" s="96">
        <f t="shared" si="0"/>
        <v>95.7</v>
      </c>
      <c r="F4" s="101">
        <v>104</v>
      </c>
      <c r="G4" s="95">
        <v>94</v>
      </c>
      <c r="H4" s="95">
        <v>100</v>
      </c>
      <c r="I4" s="95">
        <v>103</v>
      </c>
      <c r="J4" s="95">
        <v>90</v>
      </c>
      <c r="K4" s="95">
        <v>77</v>
      </c>
      <c r="L4" s="95">
        <v>109</v>
      </c>
      <c r="M4" s="95">
        <v>89</v>
      </c>
      <c r="N4" s="95">
        <v>70</v>
      </c>
      <c r="O4" s="97">
        <v>121</v>
      </c>
      <c r="P4" s="95">
        <f t="shared" si="1"/>
        <v>957</v>
      </c>
      <c r="Q4" s="98">
        <f>RANK(P4,$P$3:$P$20)</f>
        <v>2</v>
      </c>
      <c r="R4" s="95">
        <f t="shared" si="2"/>
        <v>121</v>
      </c>
    </row>
    <row r="5" spans="1:19" s="100" customFormat="1" ht="15.75">
      <c r="A5" s="94">
        <v>5</v>
      </c>
      <c r="B5" s="95" t="s">
        <v>3</v>
      </c>
      <c r="C5" s="95">
        <v>5</v>
      </c>
      <c r="D5" s="81" t="s">
        <v>48</v>
      </c>
      <c r="E5" s="96">
        <f t="shared" si="0"/>
        <v>93.4</v>
      </c>
      <c r="F5" s="101">
        <v>95</v>
      </c>
      <c r="G5" s="95">
        <v>91</v>
      </c>
      <c r="H5" s="102">
        <v>55</v>
      </c>
      <c r="I5" s="95">
        <v>124</v>
      </c>
      <c r="J5" s="95">
        <v>91</v>
      </c>
      <c r="K5" s="95">
        <v>73</v>
      </c>
      <c r="L5" s="95">
        <v>88</v>
      </c>
      <c r="M5" s="95">
        <v>103</v>
      </c>
      <c r="N5" s="95">
        <v>108</v>
      </c>
      <c r="O5" s="97">
        <v>106</v>
      </c>
      <c r="P5" s="95">
        <f t="shared" si="1"/>
        <v>934</v>
      </c>
      <c r="Q5" s="98">
        <f>RANK(P5,$P$3:$P$27)</f>
        <v>3</v>
      </c>
      <c r="R5" s="95">
        <f t="shared" si="2"/>
        <v>124</v>
      </c>
      <c r="S5" s="99"/>
    </row>
    <row r="6" spans="1:19" s="100" customFormat="1" ht="15.75">
      <c r="A6" s="94">
        <v>13</v>
      </c>
      <c r="B6" s="95" t="s">
        <v>3</v>
      </c>
      <c r="C6" s="95">
        <v>13</v>
      </c>
      <c r="D6" s="81" t="s">
        <v>57</v>
      </c>
      <c r="E6" s="96">
        <f t="shared" si="0"/>
        <v>92.4</v>
      </c>
      <c r="F6" s="95">
        <v>76</v>
      </c>
      <c r="G6" s="95">
        <v>103</v>
      </c>
      <c r="H6" s="98">
        <v>79</v>
      </c>
      <c r="I6" s="95">
        <v>104</v>
      </c>
      <c r="J6" s="95">
        <v>91</v>
      </c>
      <c r="K6" s="95">
        <v>122</v>
      </c>
      <c r="L6" s="95">
        <v>89</v>
      </c>
      <c r="M6" s="95">
        <v>109</v>
      </c>
      <c r="N6" s="95">
        <v>84</v>
      </c>
      <c r="O6" s="97">
        <v>67</v>
      </c>
      <c r="P6" s="95">
        <f t="shared" si="1"/>
        <v>924</v>
      </c>
      <c r="Q6" s="98">
        <f>RANK(P6,$P$3:$P$20)</f>
        <v>4</v>
      </c>
      <c r="R6" s="95">
        <f t="shared" si="2"/>
        <v>122</v>
      </c>
      <c r="S6" s="99"/>
    </row>
    <row r="7" spans="1:19" s="100" customFormat="1" ht="15.75">
      <c r="A7" s="94">
        <v>8</v>
      </c>
      <c r="B7" s="95" t="s">
        <v>3</v>
      </c>
      <c r="C7" s="95">
        <v>8</v>
      </c>
      <c r="D7" s="81" t="s">
        <v>52</v>
      </c>
      <c r="E7" s="96">
        <f t="shared" si="0"/>
        <v>91.7</v>
      </c>
      <c r="F7" s="101">
        <v>88</v>
      </c>
      <c r="G7" s="95">
        <v>104</v>
      </c>
      <c r="H7" s="95">
        <v>80</v>
      </c>
      <c r="I7" s="95">
        <v>86</v>
      </c>
      <c r="J7" s="95">
        <v>105</v>
      </c>
      <c r="K7" s="95">
        <v>78</v>
      </c>
      <c r="L7" s="95">
        <v>107</v>
      </c>
      <c r="M7" s="95">
        <v>88</v>
      </c>
      <c r="N7" s="95">
        <v>75</v>
      </c>
      <c r="O7" s="97">
        <v>106</v>
      </c>
      <c r="P7" s="95">
        <f t="shared" si="1"/>
        <v>917</v>
      </c>
      <c r="Q7" s="98">
        <f>RANK(P7,$P$3:$P$27)</f>
        <v>5</v>
      </c>
      <c r="R7" s="95">
        <f t="shared" si="2"/>
        <v>107</v>
      </c>
      <c r="S7" s="99"/>
    </row>
    <row r="8" spans="1:18" s="100" customFormat="1" ht="15">
      <c r="A8" s="94">
        <v>10</v>
      </c>
      <c r="B8" s="95" t="s">
        <v>4</v>
      </c>
      <c r="C8" s="95">
        <v>25</v>
      </c>
      <c r="D8" s="81" t="s">
        <v>77</v>
      </c>
      <c r="E8" s="96">
        <f t="shared" si="0"/>
        <v>90</v>
      </c>
      <c r="F8" s="95">
        <v>92</v>
      </c>
      <c r="G8" s="95">
        <v>85</v>
      </c>
      <c r="H8" s="95">
        <v>89</v>
      </c>
      <c r="I8" s="95">
        <v>100</v>
      </c>
      <c r="J8" s="95">
        <v>105</v>
      </c>
      <c r="K8" s="95">
        <v>94</v>
      </c>
      <c r="L8" s="95">
        <v>80</v>
      </c>
      <c r="M8" s="95">
        <v>77</v>
      </c>
      <c r="N8" s="95">
        <v>92</v>
      </c>
      <c r="O8" s="97">
        <v>86</v>
      </c>
      <c r="P8" s="95">
        <f t="shared" si="1"/>
        <v>900</v>
      </c>
      <c r="Q8" s="98">
        <f>RANK(P8,$P$3:$P$20)</f>
        <v>6</v>
      </c>
      <c r="R8" s="95">
        <f t="shared" si="2"/>
        <v>105</v>
      </c>
    </row>
    <row r="9" spans="1:18" s="100" customFormat="1" ht="15">
      <c r="A9" s="94">
        <v>15</v>
      </c>
      <c r="B9" s="95" t="s">
        <v>3</v>
      </c>
      <c r="C9" s="95">
        <v>15</v>
      </c>
      <c r="D9" s="81" t="s">
        <v>80</v>
      </c>
      <c r="E9" s="96">
        <f t="shared" si="0"/>
        <v>87.3</v>
      </c>
      <c r="F9" s="101">
        <v>83</v>
      </c>
      <c r="G9" s="95">
        <v>87</v>
      </c>
      <c r="H9" s="95">
        <v>104</v>
      </c>
      <c r="I9" s="95">
        <v>85</v>
      </c>
      <c r="J9" s="95">
        <v>89</v>
      </c>
      <c r="K9" s="95">
        <v>92</v>
      </c>
      <c r="L9" s="95">
        <v>57</v>
      </c>
      <c r="M9" s="95">
        <v>86</v>
      </c>
      <c r="N9" s="95">
        <v>87</v>
      </c>
      <c r="O9" s="97">
        <v>103</v>
      </c>
      <c r="P9" s="95">
        <f t="shared" si="1"/>
        <v>873</v>
      </c>
      <c r="Q9" s="98">
        <v>7</v>
      </c>
      <c r="R9" s="95">
        <f t="shared" si="2"/>
        <v>104</v>
      </c>
    </row>
    <row r="10" spans="1:18" s="100" customFormat="1" ht="15">
      <c r="A10" s="94">
        <v>13</v>
      </c>
      <c r="B10" s="95" t="s">
        <v>4</v>
      </c>
      <c r="C10" s="95">
        <v>28</v>
      </c>
      <c r="D10" s="103" t="s">
        <v>58</v>
      </c>
      <c r="E10" s="96">
        <f t="shared" si="0"/>
        <v>81.8</v>
      </c>
      <c r="F10" s="95">
        <v>96</v>
      </c>
      <c r="G10" s="95">
        <v>84</v>
      </c>
      <c r="H10" s="95">
        <v>72</v>
      </c>
      <c r="I10" s="95">
        <v>70</v>
      </c>
      <c r="J10" s="95">
        <v>84</v>
      </c>
      <c r="K10" s="95">
        <v>90</v>
      </c>
      <c r="L10" s="95">
        <v>67</v>
      </c>
      <c r="M10" s="95">
        <v>90</v>
      </c>
      <c r="N10" s="95">
        <v>87</v>
      </c>
      <c r="O10" s="97">
        <v>78</v>
      </c>
      <c r="P10" s="95">
        <f t="shared" si="1"/>
        <v>818</v>
      </c>
      <c r="Q10" s="98">
        <v>8</v>
      </c>
      <c r="R10" s="95">
        <f t="shared" si="2"/>
        <v>96</v>
      </c>
    </row>
    <row r="11" spans="1:18" s="100" customFormat="1" ht="15">
      <c r="A11" s="94">
        <v>1</v>
      </c>
      <c r="B11" s="95" t="s">
        <v>4</v>
      </c>
      <c r="C11" s="95">
        <v>16</v>
      </c>
      <c r="D11" s="86" t="s">
        <v>79</v>
      </c>
      <c r="E11" s="96">
        <f t="shared" si="0"/>
        <v>79.5</v>
      </c>
      <c r="F11" s="101">
        <v>88</v>
      </c>
      <c r="G11" s="95">
        <v>69</v>
      </c>
      <c r="H11" s="95">
        <v>71</v>
      </c>
      <c r="I11" s="95">
        <v>86</v>
      </c>
      <c r="J11" s="95">
        <v>70</v>
      </c>
      <c r="K11" s="95">
        <v>101</v>
      </c>
      <c r="L11" s="95">
        <v>89</v>
      </c>
      <c r="M11" s="95">
        <v>87</v>
      </c>
      <c r="N11" s="95">
        <v>69</v>
      </c>
      <c r="O11" s="97">
        <v>65</v>
      </c>
      <c r="P11" s="95">
        <f t="shared" si="1"/>
        <v>795</v>
      </c>
      <c r="Q11" s="98">
        <v>9</v>
      </c>
      <c r="R11" s="95">
        <f t="shared" si="2"/>
        <v>101</v>
      </c>
    </row>
    <row r="12" spans="1:19" s="100" customFormat="1" ht="15.75">
      <c r="A12" s="94">
        <v>7</v>
      </c>
      <c r="B12" s="95" t="s">
        <v>3</v>
      </c>
      <c r="C12" s="95">
        <v>7</v>
      </c>
      <c r="D12" s="81" t="s">
        <v>61</v>
      </c>
      <c r="E12" s="96">
        <f t="shared" si="0"/>
        <v>74.7</v>
      </c>
      <c r="F12" s="101">
        <v>85</v>
      </c>
      <c r="G12" s="95">
        <v>63</v>
      </c>
      <c r="H12" s="95">
        <v>70</v>
      </c>
      <c r="I12" s="95">
        <v>77</v>
      </c>
      <c r="J12" s="95">
        <v>68</v>
      </c>
      <c r="K12" s="95">
        <v>82</v>
      </c>
      <c r="L12" s="95">
        <v>84</v>
      </c>
      <c r="M12" s="95">
        <v>52</v>
      </c>
      <c r="N12" s="95">
        <v>88</v>
      </c>
      <c r="O12" s="97">
        <v>78</v>
      </c>
      <c r="P12" s="95">
        <f t="shared" si="1"/>
        <v>747</v>
      </c>
      <c r="Q12" s="98">
        <v>10</v>
      </c>
      <c r="R12" s="95">
        <f t="shared" si="2"/>
        <v>88</v>
      </c>
      <c r="S12" s="99"/>
    </row>
    <row r="13" spans="1:18" s="100" customFormat="1" ht="15">
      <c r="A13" s="94">
        <v>8</v>
      </c>
      <c r="B13" s="95" t="s">
        <v>4</v>
      </c>
      <c r="C13" s="95">
        <v>23</v>
      </c>
      <c r="D13" s="81" t="s">
        <v>194</v>
      </c>
      <c r="E13" s="96">
        <f t="shared" si="0"/>
        <v>68.3</v>
      </c>
      <c r="F13" s="95">
        <v>90</v>
      </c>
      <c r="G13" s="95">
        <v>72</v>
      </c>
      <c r="H13" s="95">
        <v>55</v>
      </c>
      <c r="I13" s="95">
        <v>71</v>
      </c>
      <c r="J13" s="95">
        <v>42</v>
      </c>
      <c r="K13" s="95">
        <v>70</v>
      </c>
      <c r="L13" s="95">
        <v>75</v>
      </c>
      <c r="M13" s="95">
        <v>87</v>
      </c>
      <c r="N13" s="95">
        <v>50</v>
      </c>
      <c r="O13" s="97">
        <v>71</v>
      </c>
      <c r="P13" s="95">
        <f t="shared" si="1"/>
        <v>683</v>
      </c>
      <c r="Q13" s="98">
        <v>11</v>
      </c>
      <c r="R13" s="95">
        <f t="shared" si="2"/>
        <v>90</v>
      </c>
    </row>
    <row r="15" spans="1:18" ht="23.25">
      <c r="A15" s="129" t="s">
        <v>162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18" ht="18.75">
      <c r="A16" s="16" t="s">
        <v>36</v>
      </c>
      <c r="B16" s="16" t="s">
        <v>37</v>
      </c>
      <c r="C16" s="16" t="s">
        <v>38</v>
      </c>
      <c r="D16" s="16" t="s">
        <v>39</v>
      </c>
      <c r="E16" s="16" t="s">
        <v>41</v>
      </c>
      <c r="F16" s="55">
        <v>1</v>
      </c>
      <c r="G16" s="55">
        <v>2</v>
      </c>
      <c r="H16" s="55">
        <v>3</v>
      </c>
      <c r="I16" s="55">
        <v>4</v>
      </c>
      <c r="J16" s="55">
        <v>5</v>
      </c>
      <c r="K16" s="55">
        <v>6</v>
      </c>
      <c r="L16" s="55">
        <v>7</v>
      </c>
      <c r="M16" s="55">
        <v>8</v>
      </c>
      <c r="N16" s="55">
        <v>9</v>
      </c>
      <c r="O16" s="55">
        <v>10</v>
      </c>
      <c r="P16" s="16" t="s">
        <v>40</v>
      </c>
      <c r="Q16" s="16" t="s">
        <v>33</v>
      </c>
      <c r="R16" s="16" t="s">
        <v>81</v>
      </c>
    </row>
    <row r="17" spans="1:18" ht="15">
      <c r="A17" s="58">
        <v>9</v>
      </c>
      <c r="B17" s="5" t="s">
        <v>3</v>
      </c>
      <c r="C17" s="5">
        <v>9</v>
      </c>
      <c r="D17" s="81" t="s">
        <v>53</v>
      </c>
      <c r="E17" s="6">
        <f>P17/10</f>
        <v>88.1</v>
      </c>
      <c r="F17" s="53">
        <v>103</v>
      </c>
      <c r="G17" s="5">
        <v>84</v>
      </c>
      <c r="H17" s="5">
        <v>87</v>
      </c>
      <c r="I17" s="5">
        <v>106</v>
      </c>
      <c r="J17" s="5">
        <v>88</v>
      </c>
      <c r="K17" s="5">
        <v>71</v>
      </c>
      <c r="L17" s="5">
        <v>101</v>
      </c>
      <c r="M17" s="5">
        <v>84</v>
      </c>
      <c r="N17" s="5">
        <v>88</v>
      </c>
      <c r="O17" s="62">
        <v>69</v>
      </c>
      <c r="P17" s="5">
        <f>SUM(F17:O17)</f>
        <v>881</v>
      </c>
      <c r="Q17" s="78">
        <v>1</v>
      </c>
      <c r="R17" s="5">
        <f>MAX(F17:O17)</f>
        <v>106</v>
      </c>
    </row>
    <row r="18" spans="1:18" ht="15">
      <c r="A18" s="58">
        <v>15</v>
      </c>
      <c r="B18" s="5" t="s">
        <v>4</v>
      </c>
      <c r="C18" s="5">
        <v>30</v>
      </c>
      <c r="D18" s="86" t="s">
        <v>196</v>
      </c>
      <c r="E18" s="6">
        <f>P18/10</f>
        <v>81.3</v>
      </c>
      <c r="F18" s="53">
        <v>33</v>
      </c>
      <c r="G18" s="5">
        <v>93</v>
      </c>
      <c r="H18" s="5">
        <v>83</v>
      </c>
      <c r="I18" s="5">
        <v>65</v>
      </c>
      <c r="J18" s="5">
        <v>72</v>
      </c>
      <c r="K18" s="5">
        <v>77</v>
      </c>
      <c r="L18" s="5">
        <v>83</v>
      </c>
      <c r="M18" s="5">
        <v>93</v>
      </c>
      <c r="N18" s="5">
        <v>109</v>
      </c>
      <c r="O18" s="62">
        <v>105</v>
      </c>
      <c r="P18" s="5">
        <f>SUM(F18:O18)</f>
        <v>813</v>
      </c>
      <c r="Q18" s="78">
        <v>2</v>
      </c>
      <c r="R18" s="5">
        <f>MAX(F18:O18)</f>
        <v>109</v>
      </c>
    </row>
    <row r="19" spans="1:18" ht="15">
      <c r="A19" s="58">
        <v>11</v>
      </c>
      <c r="B19" s="5" t="s">
        <v>4</v>
      </c>
      <c r="C19" s="5">
        <v>26</v>
      </c>
      <c r="D19" s="59" t="s">
        <v>161</v>
      </c>
      <c r="E19" s="6">
        <f>P19/10</f>
        <v>71.8</v>
      </c>
      <c r="F19" s="5">
        <v>81</v>
      </c>
      <c r="G19" s="5">
        <v>57</v>
      </c>
      <c r="H19" s="5">
        <v>66</v>
      </c>
      <c r="I19" s="5">
        <v>68</v>
      </c>
      <c r="J19" s="5">
        <v>96</v>
      </c>
      <c r="K19" s="5">
        <v>66</v>
      </c>
      <c r="L19" s="5">
        <v>69</v>
      </c>
      <c r="M19" s="5">
        <v>65</v>
      </c>
      <c r="N19" s="5">
        <v>85</v>
      </c>
      <c r="O19" s="62">
        <v>65</v>
      </c>
      <c r="P19" s="5">
        <f>SUM(F19:O19)</f>
        <v>718</v>
      </c>
      <c r="Q19" s="78">
        <v>3</v>
      </c>
      <c r="R19" s="5">
        <f>MAX(F19:O19)</f>
        <v>96</v>
      </c>
    </row>
    <row r="20" spans="1:19" ht="15.75">
      <c r="A20" s="58">
        <v>6</v>
      </c>
      <c r="B20" s="5" t="s">
        <v>4</v>
      </c>
      <c r="C20" s="5">
        <v>21</v>
      </c>
      <c r="D20" s="59" t="s">
        <v>63</v>
      </c>
      <c r="E20" s="6">
        <f>P20/10</f>
        <v>67.8</v>
      </c>
      <c r="F20" s="5">
        <v>68</v>
      </c>
      <c r="G20" s="5">
        <v>73</v>
      </c>
      <c r="H20" s="5">
        <v>73</v>
      </c>
      <c r="I20" s="5">
        <v>78</v>
      </c>
      <c r="J20" s="5">
        <v>49</v>
      </c>
      <c r="K20" s="5">
        <v>80</v>
      </c>
      <c r="L20" s="5">
        <v>71</v>
      </c>
      <c r="M20" s="5">
        <v>71</v>
      </c>
      <c r="N20" s="5">
        <v>66</v>
      </c>
      <c r="O20" s="62">
        <v>49</v>
      </c>
      <c r="P20" s="5">
        <f>SUM(F20:O20)</f>
        <v>678</v>
      </c>
      <c r="Q20" s="78">
        <v>4</v>
      </c>
      <c r="R20" s="83">
        <f>MAX(F20:O20)</f>
        <v>80</v>
      </c>
      <c r="S20" s="56"/>
    </row>
  </sheetData>
  <sheetProtection/>
  <mergeCells count="2">
    <mergeCell ref="A1:R1"/>
    <mergeCell ref="A15:R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9"/>
  <sheetViews>
    <sheetView zoomScale="40" zoomScaleNormal="40" zoomScalePageLayoutView="0" workbookViewId="0" topLeftCell="A12">
      <selection activeCell="P56" sqref="P56"/>
    </sheetView>
  </sheetViews>
  <sheetFormatPr defaultColWidth="9.140625" defaultRowHeight="15"/>
  <cols>
    <col min="1" max="1" width="9.140625" style="38" customWidth="1"/>
    <col min="2" max="3" width="14.7109375" style="7" customWidth="1"/>
    <col min="4" max="4" width="9.140625" style="7" customWidth="1"/>
    <col min="5" max="5" width="20.421875" style="7" customWidth="1"/>
    <col min="6" max="7" width="14.7109375" style="7" customWidth="1"/>
    <col min="8" max="8" width="10.28125" style="7" customWidth="1"/>
    <col min="9" max="9" width="9.140625" style="7" customWidth="1"/>
    <col min="10" max="11" width="14.7109375" style="7" customWidth="1"/>
    <col min="12" max="12" width="9.140625" style="7" customWidth="1"/>
    <col min="13" max="15" width="14.7109375" style="7" customWidth="1"/>
    <col min="16" max="16" width="18.00390625" style="7" customWidth="1"/>
    <col min="17" max="18" width="9.140625" style="7" customWidth="1"/>
    <col min="19" max="19" width="18.8515625" style="7" customWidth="1"/>
    <col min="20" max="23" width="9.140625" style="7" customWidth="1"/>
    <col min="24" max="24" width="18.00390625" style="7" customWidth="1"/>
    <col min="25" max="25" width="9.140625" style="7" customWidth="1"/>
    <col min="26" max="26" width="35.28125" style="7" customWidth="1"/>
    <col min="27" max="16384" width="9.140625" style="7" customWidth="1"/>
  </cols>
  <sheetData>
    <row r="1" spans="1:18" ht="27" thickBot="1">
      <c r="A1" s="37"/>
      <c r="B1" s="8"/>
      <c r="C1" s="28" t="s">
        <v>22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6.25">
      <c r="A2" s="150" t="s">
        <v>8</v>
      </c>
      <c r="B2" s="159" t="s">
        <v>159</v>
      </c>
      <c r="C2" s="160"/>
      <c r="D2" s="28"/>
      <c r="E2" s="28"/>
      <c r="F2" s="28"/>
      <c r="G2" s="28"/>
      <c r="H2" s="28"/>
      <c r="I2" s="28"/>
      <c r="J2" s="28"/>
      <c r="K2" s="28"/>
      <c r="L2" s="28"/>
      <c r="M2" s="8"/>
      <c r="Q2" s="8"/>
      <c r="R2" s="8"/>
    </row>
    <row r="3" spans="1:18" ht="27" thickBot="1">
      <c r="A3" s="150"/>
      <c r="B3" s="161"/>
      <c r="C3" s="162"/>
      <c r="D3" s="39">
        <v>5</v>
      </c>
      <c r="E3" s="29"/>
      <c r="F3" s="28"/>
      <c r="G3" s="28" t="s">
        <v>22</v>
      </c>
      <c r="H3" s="28"/>
      <c r="I3" s="28"/>
      <c r="J3" s="28"/>
      <c r="K3" s="28"/>
      <c r="L3" s="28"/>
      <c r="M3" s="8"/>
      <c r="Q3" s="8"/>
      <c r="R3" s="8"/>
    </row>
    <row r="4" spans="1:18" ht="26.25">
      <c r="A4" s="37"/>
      <c r="B4" s="28"/>
      <c r="C4" s="28"/>
      <c r="D4" s="30"/>
      <c r="E4" s="29"/>
      <c r="F4" s="159" t="s">
        <v>159</v>
      </c>
      <c r="G4" s="160"/>
      <c r="H4" s="31"/>
      <c r="I4" s="31"/>
      <c r="J4" s="28"/>
      <c r="K4" s="28"/>
      <c r="L4" s="28"/>
      <c r="M4" s="8"/>
      <c r="Q4" s="8"/>
      <c r="R4" s="8"/>
    </row>
    <row r="5" spans="1:18" ht="27" thickBot="1">
      <c r="A5" s="37"/>
      <c r="B5" s="28"/>
      <c r="C5" s="28"/>
      <c r="D5" s="30"/>
      <c r="E5" s="32"/>
      <c r="F5" s="161"/>
      <c r="G5" s="162"/>
      <c r="H5" s="41">
        <v>6</v>
      </c>
      <c r="I5" s="31"/>
      <c r="J5" s="28"/>
      <c r="K5" s="28"/>
      <c r="L5" s="28"/>
      <c r="M5" s="8"/>
      <c r="Q5" s="8"/>
      <c r="R5" s="8"/>
    </row>
    <row r="6" spans="1:22" ht="26.25">
      <c r="A6" s="150" t="s">
        <v>5</v>
      </c>
      <c r="B6" s="155" t="s">
        <v>151</v>
      </c>
      <c r="C6" s="156"/>
      <c r="D6" s="40">
        <v>1</v>
      </c>
      <c r="E6" s="29"/>
      <c r="F6" s="28"/>
      <c r="G6" s="28"/>
      <c r="H6" s="33"/>
      <c r="I6" s="28"/>
      <c r="J6" s="28"/>
      <c r="K6" s="28"/>
      <c r="L6" s="28"/>
      <c r="M6" s="8"/>
      <c r="Q6" s="8"/>
      <c r="R6" s="8"/>
      <c r="S6" s="17"/>
      <c r="T6" s="17"/>
      <c r="U6" s="17"/>
      <c r="V6" s="17"/>
    </row>
    <row r="7" spans="1:23" ht="27" thickBot="1">
      <c r="A7" s="150"/>
      <c r="B7" s="157"/>
      <c r="C7" s="158"/>
      <c r="D7" s="28"/>
      <c r="E7" s="28"/>
      <c r="F7" s="28"/>
      <c r="G7" s="28"/>
      <c r="H7" s="33"/>
      <c r="I7" s="28"/>
      <c r="J7" s="28"/>
      <c r="K7" s="28"/>
      <c r="L7" s="28"/>
      <c r="M7" s="8"/>
      <c r="N7" s="8"/>
      <c r="O7" s="8"/>
      <c r="P7" s="8"/>
      <c r="Q7" s="8"/>
      <c r="R7" s="12"/>
      <c r="S7" s="18"/>
      <c r="T7" s="18"/>
      <c r="U7" s="18"/>
      <c r="V7" s="18"/>
      <c r="W7" s="19"/>
    </row>
    <row r="8" spans="1:23" ht="27" thickBot="1">
      <c r="A8" s="37"/>
      <c r="B8" s="28"/>
      <c r="C8" s="28"/>
      <c r="D8" s="28"/>
      <c r="E8" s="28"/>
      <c r="F8" s="28"/>
      <c r="G8" s="28"/>
      <c r="H8" s="33"/>
      <c r="I8" s="28"/>
      <c r="J8" s="28"/>
      <c r="K8" s="28" t="s">
        <v>22</v>
      </c>
      <c r="L8" s="28"/>
      <c r="M8" s="8"/>
      <c r="N8" s="8"/>
      <c r="O8" s="8"/>
      <c r="P8" s="8"/>
      <c r="Q8" s="8"/>
      <c r="R8" s="12"/>
      <c r="S8" s="18"/>
      <c r="T8" s="20"/>
      <c r="U8" s="21"/>
      <c r="V8" s="18"/>
      <c r="W8" s="19"/>
    </row>
    <row r="9" spans="1:23" ht="26.25">
      <c r="A9" s="37"/>
      <c r="B9" s="28"/>
      <c r="C9" s="28"/>
      <c r="D9" s="28"/>
      <c r="E9" s="28"/>
      <c r="F9" s="28"/>
      <c r="G9" s="28"/>
      <c r="H9" s="33"/>
      <c r="I9" s="28"/>
      <c r="J9" s="130" t="s">
        <v>159</v>
      </c>
      <c r="K9" s="131"/>
      <c r="L9" s="31"/>
      <c r="M9" s="10"/>
      <c r="N9" s="8"/>
      <c r="O9" s="8"/>
      <c r="P9" s="8"/>
      <c r="Q9" s="8"/>
      <c r="R9" s="12"/>
      <c r="S9" s="18"/>
      <c r="T9" s="20"/>
      <c r="U9" s="21"/>
      <c r="V9" s="18"/>
      <c r="W9" s="19"/>
    </row>
    <row r="10" spans="1:23" ht="27" thickBot="1">
      <c r="A10" s="37"/>
      <c r="B10" s="28"/>
      <c r="C10" s="28"/>
      <c r="D10" s="28"/>
      <c r="E10" s="28"/>
      <c r="F10" s="28"/>
      <c r="G10" s="28"/>
      <c r="H10" s="33"/>
      <c r="I10" s="32"/>
      <c r="J10" s="132"/>
      <c r="K10" s="133"/>
      <c r="L10" s="41">
        <v>6</v>
      </c>
      <c r="M10" s="10"/>
      <c r="N10" s="8"/>
      <c r="O10" s="8"/>
      <c r="P10" s="8"/>
      <c r="Q10" s="8"/>
      <c r="R10" s="12"/>
      <c r="S10" s="18"/>
      <c r="T10" s="20"/>
      <c r="U10" s="21"/>
      <c r="V10" s="18"/>
      <c r="W10" s="19"/>
    </row>
    <row r="11" spans="1:23" ht="27" thickBot="1">
      <c r="A11" s="37"/>
      <c r="B11" s="28"/>
      <c r="C11" s="28"/>
      <c r="D11" s="28"/>
      <c r="E11" s="28"/>
      <c r="F11" s="28"/>
      <c r="G11" s="28"/>
      <c r="H11" s="33"/>
      <c r="I11" s="28"/>
      <c r="J11" s="28"/>
      <c r="K11" s="28"/>
      <c r="L11" s="33"/>
      <c r="M11" s="8"/>
      <c r="N11" s="8"/>
      <c r="O11" s="8"/>
      <c r="P11" s="8"/>
      <c r="Q11" s="8"/>
      <c r="R11" s="12"/>
      <c r="S11" s="18"/>
      <c r="T11" s="20"/>
      <c r="U11" s="21"/>
      <c r="V11" s="18"/>
      <c r="W11" s="19"/>
    </row>
    <row r="12" spans="1:23" ht="26.25">
      <c r="A12" s="150" t="s">
        <v>6</v>
      </c>
      <c r="B12" s="130" t="s">
        <v>184</v>
      </c>
      <c r="C12" s="131"/>
      <c r="D12" s="28"/>
      <c r="E12" s="28"/>
      <c r="F12" s="28"/>
      <c r="G12" s="28"/>
      <c r="H12" s="33"/>
      <c r="I12" s="28"/>
      <c r="J12" s="28"/>
      <c r="K12" s="28"/>
      <c r="L12" s="33"/>
      <c r="M12" s="8"/>
      <c r="N12" s="8"/>
      <c r="O12" s="8"/>
      <c r="P12" s="8"/>
      <c r="Q12" s="8"/>
      <c r="R12" s="12"/>
      <c r="S12" s="18"/>
      <c r="T12" s="20"/>
      <c r="U12" s="21"/>
      <c r="V12" s="18"/>
      <c r="W12" s="19"/>
    </row>
    <row r="13" spans="1:23" ht="27" thickBot="1">
      <c r="A13" s="150"/>
      <c r="B13" s="132"/>
      <c r="C13" s="133"/>
      <c r="D13" s="39">
        <v>5</v>
      </c>
      <c r="E13" s="29"/>
      <c r="F13" s="28"/>
      <c r="G13" s="28"/>
      <c r="H13" s="33"/>
      <c r="I13" s="28"/>
      <c r="J13" s="28"/>
      <c r="K13" s="28"/>
      <c r="L13" s="33"/>
      <c r="M13" s="8"/>
      <c r="N13" s="8"/>
      <c r="O13" s="8"/>
      <c r="P13" s="8"/>
      <c r="Q13" s="8"/>
      <c r="R13" s="12"/>
      <c r="S13" s="18"/>
      <c r="T13" s="20"/>
      <c r="U13" s="21"/>
      <c r="V13" s="18"/>
      <c r="W13" s="19"/>
    </row>
    <row r="14" spans="1:23" ht="26.25">
      <c r="A14" s="37"/>
      <c r="B14" s="28"/>
      <c r="C14" s="28"/>
      <c r="D14" s="30"/>
      <c r="E14" s="29"/>
      <c r="F14" s="130" t="s">
        <v>184</v>
      </c>
      <c r="G14" s="131"/>
      <c r="H14" s="42">
        <v>2</v>
      </c>
      <c r="I14" s="31"/>
      <c r="J14" s="28"/>
      <c r="K14" s="28"/>
      <c r="L14" s="33"/>
      <c r="M14" s="8"/>
      <c r="N14" s="8"/>
      <c r="O14" s="8"/>
      <c r="P14" s="8"/>
      <c r="Q14" s="8"/>
      <c r="R14" s="12"/>
      <c r="S14" s="18"/>
      <c r="T14" s="20"/>
      <c r="U14" s="21"/>
      <c r="V14" s="18"/>
      <c r="W14" s="19"/>
    </row>
    <row r="15" spans="1:23" ht="27" thickBot="1">
      <c r="A15" s="37"/>
      <c r="B15" s="28"/>
      <c r="C15" s="28"/>
      <c r="D15" s="30"/>
      <c r="E15" s="32"/>
      <c r="F15" s="132"/>
      <c r="G15" s="133"/>
      <c r="H15" s="34"/>
      <c r="I15" s="31"/>
      <c r="J15" s="28"/>
      <c r="K15" s="28"/>
      <c r="L15" s="33"/>
      <c r="M15" s="8"/>
      <c r="N15" s="12"/>
      <c r="O15" s="12"/>
      <c r="P15" s="8"/>
      <c r="Q15" s="8"/>
      <c r="R15" s="12"/>
      <c r="S15" s="18"/>
      <c r="T15" s="20"/>
      <c r="U15" s="21"/>
      <c r="V15" s="18"/>
      <c r="W15" s="19"/>
    </row>
    <row r="16" spans="1:23" ht="26.25">
      <c r="A16" s="150" t="s">
        <v>9</v>
      </c>
      <c r="B16" s="130" t="s">
        <v>146</v>
      </c>
      <c r="C16" s="131"/>
      <c r="D16" s="40">
        <v>1</v>
      </c>
      <c r="E16" s="29"/>
      <c r="F16" s="28"/>
      <c r="G16" s="28"/>
      <c r="H16" s="28"/>
      <c r="I16" s="28"/>
      <c r="J16" s="28"/>
      <c r="K16" s="28"/>
      <c r="L16" s="33"/>
      <c r="M16" s="8"/>
      <c r="N16" s="12"/>
      <c r="O16" s="12"/>
      <c r="P16" s="8"/>
      <c r="Q16" s="8"/>
      <c r="R16" s="12"/>
      <c r="S16" s="18"/>
      <c r="T16" s="20"/>
      <c r="U16" s="21"/>
      <c r="V16" s="18"/>
      <c r="W16" s="19"/>
    </row>
    <row r="17" spans="1:23" ht="27" thickBot="1">
      <c r="A17" s="150"/>
      <c r="B17" s="132"/>
      <c r="C17" s="133"/>
      <c r="D17" s="28"/>
      <c r="E17" s="28"/>
      <c r="F17" s="28"/>
      <c r="G17" s="28"/>
      <c r="H17" s="28"/>
      <c r="I17" s="28"/>
      <c r="J17" s="28"/>
      <c r="K17" s="28"/>
      <c r="L17" s="33"/>
      <c r="M17" s="8"/>
      <c r="N17" s="12"/>
      <c r="O17" s="46" t="s">
        <v>23</v>
      </c>
      <c r="P17" s="8"/>
      <c r="Q17" s="8"/>
      <c r="R17" s="12"/>
      <c r="S17" s="18"/>
      <c r="T17" s="20"/>
      <c r="U17" s="21"/>
      <c r="V17" s="18"/>
      <c r="W17" s="19"/>
    </row>
    <row r="18" spans="1:23" ht="26.25">
      <c r="A18" s="3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3"/>
      <c r="M18" s="8"/>
      <c r="N18" s="146" t="s">
        <v>159</v>
      </c>
      <c r="O18" s="147"/>
      <c r="P18" s="8"/>
      <c r="Q18" s="8"/>
      <c r="R18" s="12"/>
      <c r="S18" s="18"/>
      <c r="T18" s="20"/>
      <c r="U18" s="21"/>
      <c r="V18" s="18"/>
      <c r="W18" s="19"/>
    </row>
    <row r="19" spans="1:23" ht="27" thickBot="1">
      <c r="A19" s="3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33"/>
      <c r="M19" s="13"/>
      <c r="N19" s="148"/>
      <c r="O19" s="149"/>
      <c r="P19" s="45">
        <v>3</v>
      </c>
      <c r="Q19" s="8"/>
      <c r="R19" s="12"/>
      <c r="S19" s="18"/>
      <c r="T19" s="20"/>
      <c r="U19" s="21"/>
      <c r="V19" s="18"/>
      <c r="W19" s="19"/>
    </row>
    <row r="20" spans="1:23" ht="27" thickBot="1">
      <c r="A20" s="3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3"/>
      <c r="M20" s="8"/>
      <c r="N20" s="8"/>
      <c r="O20" s="8"/>
      <c r="P20" s="11"/>
      <c r="Q20" s="8"/>
      <c r="R20" s="12"/>
      <c r="S20" s="18"/>
      <c r="T20" s="20"/>
      <c r="U20" s="21"/>
      <c r="V20" s="18"/>
      <c r="W20" s="19"/>
    </row>
    <row r="21" spans="1:23" ht="26.25">
      <c r="A21" s="150" t="s">
        <v>7</v>
      </c>
      <c r="B21" s="155" t="s">
        <v>143</v>
      </c>
      <c r="C21" s="156"/>
      <c r="D21" s="28"/>
      <c r="E21" s="28"/>
      <c r="F21" s="28"/>
      <c r="G21" s="28"/>
      <c r="H21" s="28"/>
      <c r="I21" s="28"/>
      <c r="J21" s="28"/>
      <c r="K21" s="28"/>
      <c r="L21" s="33"/>
      <c r="M21" s="8"/>
      <c r="N21" s="8"/>
      <c r="O21" s="8"/>
      <c r="P21" s="11"/>
      <c r="Q21" s="8"/>
      <c r="R21" s="12"/>
      <c r="S21" s="18"/>
      <c r="T21" s="20"/>
      <c r="U21" s="21"/>
      <c r="V21" s="18"/>
      <c r="W21" s="19"/>
    </row>
    <row r="22" spans="1:23" ht="27" thickBot="1">
      <c r="A22" s="150"/>
      <c r="B22" s="157"/>
      <c r="C22" s="158"/>
      <c r="D22" s="39">
        <v>6</v>
      </c>
      <c r="E22" s="29"/>
      <c r="F22" s="28"/>
      <c r="G22" s="28"/>
      <c r="H22" s="28"/>
      <c r="I22" s="28"/>
      <c r="J22" s="28"/>
      <c r="K22" s="28"/>
      <c r="L22" s="33"/>
      <c r="M22" s="8"/>
      <c r="N22" s="8"/>
      <c r="O22" s="8"/>
      <c r="P22" s="11"/>
      <c r="Q22" s="8"/>
      <c r="R22" s="12"/>
      <c r="S22" s="18"/>
      <c r="T22" s="20"/>
      <c r="U22" s="21"/>
      <c r="V22" s="18"/>
      <c r="W22" s="19"/>
    </row>
    <row r="23" spans="1:23" ht="26.25">
      <c r="A23" s="37"/>
      <c r="B23" s="28"/>
      <c r="C23" s="28"/>
      <c r="D23" s="30"/>
      <c r="E23" s="29"/>
      <c r="F23" s="155" t="s">
        <v>143</v>
      </c>
      <c r="G23" s="156"/>
      <c r="H23" s="31"/>
      <c r="I23" s="31"/>
      <c r="J23" s="28"/>
      <c r="K23" s="28"/>
      <c r="L23" s="33"/>
      <c r="M23" s="8"/>
      <c r="N23" s="8"/>
      <c r="O23" s="8"/>
      <c r="P23" s="11"/>
      <c r="Q23" s="8"/>
      <c r="R23" s="12"/>
      <c r="S23" s="18"/>
      <c r="T23" s="20"/>
      <c r="U23" s="21"/>
      <c r="V23" s="18"/>
      <c r="W23" s="19"/>
    </row>
    <row r="24" spans="1:23" ht="27" thickBot="1">
      <c r="A24" s="37"/>
      <c r="B24" s="28"/>
      <c r="C24" s="28"/>
      <c r="D24" s="30"/>
      <c r="E24" s="32"/>
      <c r="F24" s="157"/>
      <c r="G24" s="158"/>
      <c r="H24" s="41">
        <v>2</v>
      </c>
      <c r="I24" s="31"/>
      <c r="J24" s="28"/>
      <c r="K24" s="28"/>
      <c r="L24" s="33"/>
      <c r="M24" s="8"/>
      <c r="N24" s="8"/>
      <c r="O24" s="8"/>
      <c r="P24" s="11"/>
      <c r="Q24" s="8"/>
      <c r="R24" s="12"/>
      <c r="S24" s="18"/>
      <c r="T24" s="18"/>
      <c r="U24" s="18"/>
      <c r="V24" s="18"/>
      <c r="W24" s="19"/>
    </row>
    <row r="25" spans="1:23" ht="26.25">
      <c r="A25" s="150" t="s">
        <v>10</v>
      </c>
      <c r="B25" s="155" t="s">
        <v>152</v>
      </c>
      <c r="C25" s="156"/>
      <c r="D25" s="40">
        <v>0</v>
      </c>
      <c r="E25" s="29"/>
      <c r="F25" s="28"/>
      <c r="G25" s="28"/>
      <c r="H25" s="33"/>
      <c r="I25" s="28"/>
      <c r="J25" s="28"/>
      <c r="K25" s="28"/>
      <c r="L25" s="33"/>
      <c r="M25" s="8"/>
      <c r="N25" s="8"/>
      <c r="O25" s="8"/>
      <c r="P25" s="11"/>
      <c r="Q25" s="8"/>
      <c r="R25" s="12"/>
      <c r="S25" s="18"/>
      <c r="T25" s="18"/>
      <c r="U25" s="18"/>
      <c r="V25" s="18"/>
      <c r="W25" s="19"/>
    </row>
    <row r="26" spans="1:22" ht="27" thickBot="1">
      <c r="A26" s="150"/>
      <c r="B26" s="157"/>
      <c r="C26" s="158"/>
      <c r="D26" s="28"/>
      <c r="E26" s="28"/>
      <c r="F26" s="28"/>
      <c r="G26" s="28"/>
      <c r="H26" s="33"/>
      <c r="I26" s="28"/>
      <c r="J26" s="28"/>
      <c r="K26" s="28"/>
      <c r="L26" s="33"/>
      <c r="M26" s="8"/>
      <c r="N26" s="8"/>
      <c r="O26" s="8"/>
      <c r="P26" s="11"/>
      <c r="Q26" s="8"/>
      <c r="R26" s="8"/>
      <c r="S26" s="17"/>
      <c r="T26" s="17"/>
      <c r="U26" s="17"/>
      <c r="V26" s="17"/>
    </row>
    <row r="27" spans="1:22" ht="27" thickBot="1">
      <c r="A27" s="37"/>
      <c r="B27" s="28"/>
      <c r="C27" s="28"/>
      <c r="D27" s="28"/>
      <c r="E27" s="28"/>
      <c r="F27" s="28"/>
      <c r="G27" s="28"/>
      <c r="H27" s="33"/>
      <c r="I27" s="28"/>
      <c r="J27" s="28"/>
      <c r="K27" s="28"/>
      <c r="L27" s="35"/>
      <c r="M27" s="10"/>
      <c r="N27" s="8"/>
      <c r="O27" s="8"/>
      <c r="P27" s="11"/>
      <c r="Q27" s="8"/>
      <c r="R27" s="8"/>
      <c r="S27" s="17"/>
      <c r="T27" s="17"/>
      <c r="U27" s="17"/>
      <c r="V27" s="17"/>
    </row>
    <row r="28" spans="1:18" ht="26.25">
      <c r="A28" s="37"/>
      <c r="B28" s="28"/>
      <c r="C28" s="28"/>
      <c r="D28" s="28"/>
      <c r="E28" s="28"/>
      <c r="F28" s="28"/>
      <c r="G28" s="28"/>
      <c r="H28" s="33"/>
      <c r="I28" s="28"/>
      <c r="J28" s="146" t="s">
        <v>153</v>
      </c>
      <c r="K28" s="147"/>
      <c r="L28" s="43">
        <v>2</v>
      </c>
      <c r="M28" s="10"/>
      <c r="N28" s="8"/>
      <c r="O28" s="8"/>
      <c r="P28" s="11"/>
      <c r="Q28" s="8"/>
      <c r="R28" s="8"/>
    </row>
    <row r="29" spans="1:18" ht="27" thickBot="1">
      <c r="A29" s="37"/>
      <c r="B29" s="28"/>
      <c r="C29" s="28"/>
      <c r="D29" s="28"/>
      <c r="E29" s="28"/>
      <c r="F29" s="28"/>
      <c r="G29" s="28"/>
      <c r="H29" s="33"/>
      <c r="I29" s="32"/>
      <c r="J29" s="148"/>
      <c r="K29" s="149"/>
      <c r="L29" s="34"/>
      <c r="M29" s="10"/>
      <c r="N29" s="8"/>
      <c r="O29" s="8"/>
      <c r="P29" s="11"/>
      <c r="Q29" s="8"/>
      <c r="R29" s="8"/>
    </row>
    <row r="30" spans="1:18" ht="27" thickBot="1">
      <c r="A30" s="37"/>
      <c r="B30" s="28"/>
      <c r="C30" s="28"/>
      <c r="D30" s="28"/>
      <c r="E30" s="28"/>
      <c r="F30" s="28"/>
      <c r="G30" s="28"/>
      <c r="H30" s="33"/>
      <c r="I30" s="28"/>
      <c r="J30" s="28"/>
      <c r="K30" s="28"/>
      <c r="L30" s="28"/>
      <c r="M30" s="8"/>
      <c r="N30" s="8"/>
      <c r="O30" s="8"/>
      <c r="P30" s="11"/>
      <c r="Q30" s="8"/>
      <c r="R30" s="8"/>
    </row>
    <row r="31" spans="1:18" ht="26.25">
      <c r="A31" s="150" t="s">
        <v>11</v>
      </c>
      <c r="B31" s="130" t="s">
        <v>153</v>
      </c>
      <c r="C31" s="131"/>
      <c r="D31" s="28"/>
      <c r="E31" s="28"/>
      <c r="F31" s="28"/>
      <c r="G31" s="28"/>
      <c r="H31" s="33"/>
      <c r="I31" s="28"/>
      <c r="J31" s="28"/>
      <c r="K31" s="28"/>
      <c r="L31" s="28"/>
      <c r="M31" s="8"/>
      <c r="N31" s="8"/>
      <c r="O31" s="8"/>
      <c r="P31" s="11"/>
      <c r="Q31" s="8"/>
      <c r="R31" s="8"/>
    </row>
    <row r="32" spans="1:18" ht="27" thickBot="1">
      <c r="A32" s="150"/>
      <c r="B32" s="132"/>
      <c r="C32" s="133"/>
      <c r="D32" s="39">
        <v>5</v>
      </c>
      <c r="E32" s="29"/>
      <c r="F32" s="28"/>
      <c r="G32" s="28"/>
      <c r="H32" s="33"/>
      <c r="I32" s="28"/>
      <c r="J32" s="28"/>
      <c r="K32" s="28"/>
      <c r="L32" s="28"/>
      <c r="M32" s="8"/>
      <c r="N32" s="8"/>
      <c r="O32" s="8"/>
      <c r="P32" s="11"/>
      <c r="Q32" s="8"/>
      <c r="R32" s="8"/>
    </row>
    <row r="33" spans="1:18" ht="26.25">
      <c r="A33" s="37"/>
      <c r="B33" s="28"/>
      <c r="C33" s="28"/>
      <c r="D33" s="30"/>
      <c r="E33" s="29"/>
      <c r="F33" s="130" t="s">
        <v>153</v>
      </c>
      <c r="G33" s="131"/>
      <c r="H33" s="42">
        <v>6</v>
      </c>
      <c r="I33" s="31"/>
      <c r="J33" s="28"/>
      <c r="K33" s="28"/>
      <c r="L33" s="28"/>
      <c r="P33" s="11"/>
      <c r="Q33" s="8"/>
      <c r="R33" s="8"/>
    </row>
    <row r="34" spans="1:18" ht="27" thickBot="1">
      <c r="A34" s="37"/>
      <c r="B34" s="28"/>
      <c r="C34" s="28"/>
      <c r="D34" s="30"/>
      <c r="E34" s="32"/>
      <c r="F34" s="132"/>
      <c r="G34" s="133"/>
      <c r="H34" s="34"/>
      <c r="I34" s="31"/>
      <c r="J34" s="28"/>
      <c r="K34" s="28"/>
      <c r="L34" s="28"/>
      <c r="P34" s="11"/>
      <c r="Q34" s="8"/>
      <c r="R34" s="8"/>
    </row>
    <row r="35" spans="1:18" ht="27" thickBot="1">
      <c r="A35" s="150" t="s">
        <v>12</v>
      </c>
      <c r="B35" s="130" t="s">
        <v>154</v>
      </c>
      <c r="C35" s="131"/>
      <c r="D35" s="40">
        <v>3</v>
      </c>
      <c r="E35" s="29"/>
      <c r="F35" s="28"/>
      <c r="G35" s="28"/>
      <c r="H35" s="28"/>
      <c r="I35" s="28"/>
      <c r="J35" s="28"/>
      <c r="K35" s="28"/>
      <c r="L35" s="28"/>
      <c r="N35" s="28" t="s">
        <v>21</v>
      </c>
      <c r="P35" s="11"/>
      <c r="Q35" s="8"/>
      <c r="R35" s="8"/>
    </row>
    <row r="36" spans="1:18" ht="27" thickBot="1">
      <c r="A36" s="150"/>
      <c r="B36" s="132"/>
      <c r="C36" s="133"/>
      <c r="D36" s="28"/>
      <c r="E36" s="28"/>
      <c r="F36" s="28"/>
      <c r="G36" s="28"/>
      <c r="H36" s="28"/>
      <c r="I36" s="28"/>
      <c r="J36" s="28"/>
      <c r="K36" s="28"/>
      <c r="L36" s="28"/>
      <c r="M36" s="142" t="s">
        <v>153</v>
      </c>
      <c r="N36" s="143"/>
      <c r="O36" s="8"/>
      <c r="P36" s="11"/>
      <c r="Q36" s="8"/>
      <c r="R36" s="8"/>
    </row>
    <row r="37" spans="1:19" ht="27" thickBot="1">
      <c r="A37" s="37"/>
      <c r="B37" s="31"/>
      <c r="C37" s="31"/>
      <c r="D37" s="28"/>
      <c r="E37" s="28"/>
      <c r="F37" s="28"/>
      <c r="G37" s="28"/>
      <c r="H37" s="28"/>
      <c r="I37" s="28"/>
      <c r="J37" s="28"/>
      <c r="K37" s="28"/>
      <c r="L37" s="28"/>
      <c r="M37" s="144"/>
      <c r="N37" s="145"/>
      <c r="O37" s="44">
        <v>8</v>
      </c>
      <c r="P37" s="11"/>
      <c r="Q37" s="8"/>
      <c r="R37" s="130" t="s">
        <v>155</v>
      </c>
      <c r="S37" s="131"/>
    </row>
    <row r="38" spans="1:26" ht="29.25" thickBot="1">
      <c r="A38" s="3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8"/>
      <c r="N38" s="8"/>
      <c r="O38" s="8"/>
      <c r="P38" s="11"/>
      <c r="Q38" s="13"/>
      <c r="R38" s="132"/>
      <c r="S38" s="133"/>
      <c r="W38" s="138" t="s">
        <v>160</v>
      </c>
      <c r="X38" s="139"/>
      <c r="Z38" s="36" t="s">
        <v>24</v>
      </c>
    </row>
    <row r="39" spans="1:26" ht="29.25" thickBot="1">
      <c r="A39" s="3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142" t="s">
        <v>150</v>
      </c>
      <c r="N39" s="143"/>
      <c r="O39" s="44">
        <v>0</v>
      </c>
      <c r="P39" s="11"/>
      <c r="Q39" s="8"/>
      <c r="R39" s="8"/>
      <c r="W39" s="140"/>
      <c r="X39" s="141"/>
      <c r="Z39" s="36"/>
    </row>
    <row r="40" spans="1:26" ht="29.25" thickBot="1">
      <c r="A40" s="150" t="s">
        <v>13</v>
      </c>
      <c r="B40" s="159" t="s">
        <v>155</v>
      </c>
      <c r="C40" s="160"/>
      <c r="D40" s="28"/>
      <c r="E40" s="28"/>
      <c r="F40" s="28"/>
      <c r="G40" s="28"/>
      <c r="H40" s="28"/>
      <c r="I40" s="28"/>
      <c r="J40" s="28"/>
      <c r="K40" s="28"/>
      <c r="L40" s="28"/>
      <c r="M40" s="144"/>
      <c r="N40" s="145"/>
      <c r="O40" s="8"/>
      <c r="P40" s="11"/>
      <c r="Q40" s="8"/>
      <c r="R40" s="8"/>
      <c r="Z40" s="36"/>
    </row>
    <row r="41" spans="1:26" ht="29.25" thickBot="1">
      <c r="A41" s="150"/>
      <c r="B41" s="161"/>
      <c r="C41" s="162"/>
      <c r="D41" s="39">
        <v>5</v>
      </c>
      <c r="E41" s="29"/>
      <c r="F41" s="28"/>
      <c r="G41" s="28"/>
      <c r="H41" s="28"/>
      <c r="I41" s="28"/>
      <c r="J41" s="28"/>
      <c r="K41" s="28"/>
      <c r="L41" s="28"/>
      <c r="M41" s="8"/>
      <c r="N41" s="8"/>
      <c r="O41" s="8"/>
      <c r="P41" s="11"/>
      <c r="Q41" s="8"/>
      <c r="R41" s="8"/>
      <c r="W41" s="134" t="s">
        <v>145</v>
      </c>
      <c r="X41" s="135"/>
      <c r="Z41" s="36" t="s">
        <v>25</v>
      </c>
    </row>
    <row r="42" spans="1:24" ht="27" thickBot="1">
      <c r="A42" s="37"/>
      <c r="B42" s="28"/>
      <c r="C42" s="28"/>
      <c r="D42" s="30"/>
      <c r="E42" s="29"/>
      <c r="F42" s="159" t="s">
        <v>155</v>
      </c>
      <c r="G42" s="160"/>
      <c r="H42" s="31"/>
      <c r="I42" s="31"/>
      <c r="J42" s="28"/>
      <c r="K42" s="28"/>
      <c r="L42" s="28"/>
      <c r="P42" s="11"/>
      <c r="Q42" s="8"/>
      <c r="R42" s="8"/>
      <c r="W42" s="136"/>
      <c r="X42" s="137"/>
    </row>
    <row r="43" spans="1:26" ht="29.25" thickBot="1">
      <c r="A43" s="37"/>
      <c r="B43" s="28"/>
      <c r="C43" s="28"/>
      <c r="D43" s="30"/>
      <c r="E43" s="32"/>
      <c r="F43" s="161"/>
      <c r="G43" s="162"/>
      <c r="H43" s="41">
        <v>6</v>
      </c>
      <c r="I43" s="31"/>
      <c r="J43" s="28"/>
      <c r="K43" s="28"/>
      <c r="L43" s="28"/>
      <c r="P43" s="11"/>
      <c r="Q43" s="9"/>
      <c r="R43" s="8"/>
      <c r="W43" s="8"/>
      <c r="X43" s="8"/>
      <c r="Y43" s="8"/>
      <c r="Z43" s="36"/>
    </row>
    <row r="44" spans="1:26" ht="28.5">
      <c r="A44" s="150" t="s">
        <v>14</v>
      </c>
      <c r="B44" s="159" t="s">
        <v>186</v>
      </c>
      <c r="C44" s="160"/>
      <c r="D44" s="40">
        <v>1</v>
      </c>
      <c r="E44" s="29"/>
      <c r="F44" s="28"/>
      <c r="G44" s="28"/>
      <c r="H44" s="33"/>
      <c r="I44" s="28"/>
      <c r="J44" s="28"/>
      <c r="K44" s="28"/>
      <c r="L44" s="28"/>
      <c r="P44" s="11"/>
      <c r="Q44" s="9"/>
      <c r="R44" s="8"/>
      <c r="W44" s="138" t="s">
        <v>136</v>
      </c>
      <c r="X44" s="139"/>
      <c r="Z44" s="36" t="s">
        <v>26</v>
      </c>
    </row>
    <row r="45" spans="1:26" ht="29.25" thickBot="1">
      <c r="A45" s="150"/>
      <c r="B45" s="161"/>
      <c r="C45" s="162"/>
      <c r="D45" s="28"/>
      <c r="E45" s="28"/>
      <c r="F45" s="28"/>
      <c r="G45" s="28"/>
      <c r="H45" s="33"/>
      <c r="I45" s="28"/>
      <c r="J45" s="28"/>
      <c r="K45" s="28"/>
      <c r="L45" s="28"/>
      <c r="P45" s="11"/>
      <c r="Q45" s="8"/>
      <c r="R45" s="8"/>
      <c r="W45" s="140"/>
      <c r="X45" s="141"/>
      <c r="Y45" s="8"/>
      <c r="Z45" s="36"/>
    </row>
    <row r="46" spans="1:26" ht="29.25" thickBot="1">
      <c r="A46" s="37"/>
      <c r="B46" s="28"/>
      <c r="C46" s="28"/>
      <c r="D46" s="28"/>
      <c r="E46" s="28"/>
      <c r="F46" s="28"/>
      <c r="G46" s="28"/>
      <c r="H46" s="33"/>
      <c r="I46" s="28"/>
      <c r="J46" s="28"/>
      <c r="K46" s="28"/>
      <c r="L46" s="28"/>
      <c r="P46" s="11"/>
      <c r="Q46" s="8"/>
      <c r="R46" s="8"/>
      <c r="Z46" s="36"/>
    </row>
    <row r="47" spans="1:26" ht="28.5">
      <c r="A47" s="37"/>
      <c r="B47" s="28"/>
      <c r="C47" s="28"/>
      <c r="D47" s="28"/>
      <c r="E47" s="28"/>
      <c r="F47" s="28"/>
      <c r="G47" s="28"/>
      <c r="H47" s="33"/>
      <c r="I47" s="28"/>
      <c r="J47" s="130" t="s">
        <v>155</v>
      </c>
      <c r="K47" s="131"/>
      <c r="L47" s="31"/>
      <c r="P47" s="11"/>
      <c r="Q47" s="8"/>
      <c r="R47" s="8"/>
      <c r="W47" s="134" t="s">
        <v>140</v>
      </c>
      <c r="X47" s="135"/>
      <c r="Z47" s="36" t="s">
        <v>27</v>
      </c>
    </row>
    <row r="48" spans="1:26" ht="29.25" thickBot="1">
      <c r="A48" s="37"/>
      <c r="B48" s="28"/>
      <c r="C48" s="28"/>
      <c r="D48" s="28"/>
      <c r="E48" s="28"/>
      <c r="F48" s="28"/>
      <c r="G48" s="28"/>
      <c r="H48" s="33"/>
      <c r="I48" s="32"/>
      <c r="J48" s="132"/>
      <c r="K48" s="133"/>
      <c r="L48" s="41">
        <v>6</v>
      </c>
      <c r="M48" s="10"/>
      <c r="N48" s="8"/>
      <c r="O48" s="8"/>
      <c r="P48" s="11"/>
      <c r="Q48" s="8"/>
      <c r="R48" s="8"/>
      <c r="W48" s="136"/>
      <c r="X48" s="137"/>
      <c r="Y48" s="8"/>
      <c r="Z48" s="36"/>
    </row>
    <row r="49" spans="1:18" ht="27" thickBot="1">
      <c r="A49" s="37"/>
      <c r="B49" s="28"/>
      <c r="C49" s="28"/>
      <c r="D49" s="28"/>
      <c r="E49" s="28"/>
      <c r="F49" s="28"/>
      <c r="G49" s="28"/>
      <c r="H49" s="33"/>
      <c r="I49" s="28"/>
      <c r="J49" s="28"/>
      <c r="K49" s="28"/>
      <c r="L49" s="33"/>
      <c r="M49" s="8"/>
      <c r="N49" s="8"/>
      <c r="O49" s="8"/>
      <c r="P49" s="11"/>
      <c r="Q49" s="8"/>
      <c r="R49" s="8"/>
    </row>
    <row r="50" spans="1:18" ht="26.25">
      <c r="A50" s="150" t="s">
        <v>15</v>
      </c>
      <c r="B50" s="130" t="s">
        <v>156</v>
      </c>
      <c r="C50" s="131"/>
      <c r="D50" s="28"/>
      <c r="E50" s="28"/>
      <c r="F50" s="28"/>
      <c r="G50" s="28"/>
      <c r="H50" s="33"/>
      <c r="I50" s="28"/>
      <c r="J50" s="28"/>
      <c r="K50" s="28"/>
      <c r="L50" s="33"/>
      <c r="M50" s="8"/>
      <c r="N50" s="8"/>
      <c r="O50" s="8"/>
      <c r="P50" s="11"/>
      <c r="Q50" s="8"/>
      <c r="R50" s="8"/>
    </row>
    <row r="51" spans="1:18" ht="27" thickBot="1">
      <c r="A51" s="150"/>
      <c r="B51" s="132"/>
      <c r="C51" s="133"/>
      <c r="D51" s="39">
        <v>2</v>
      </c>
      <c r="E51" s="29"/>
      <c r="F51" s="28"/>
      <c r="G51" s="28"/>
      <c r="H51" s="33"/>
      <c r="I51" s="28"/>
      <c r="J51" s="28"/>
      <c r="K51" s="28"/>
      <c r="L51" s="33"/>
      <c r="M51" s="8"/>
      <c r="N51" s="8"/>
      <c r="O51" s="8"/>
      <c r="P51" s="11"/>
      <c r="Q51" s="8"/>
      <c r="R51" s="8"/>
    </row>
    <row r="52" spans="1:18" ht="26.25">
      <c r="A52" s="37"/>
      <c r="B52" s="28"/>
      <c r="C52" s="28"/>
      <c r="D52" s="30"/>
      <c r="E52" s="29"/>
      <c r="F52" s="130" t="s">
        <v>187</v>
      </c>
      <c r="G52" s="131"/>
      <c r="H52" s="42">
        <v>0</v>
      </c>
      <c r="I52" s="31"/>
      <c r="J52" s="28"/>
      <c r="K52" s="28"/>
      <c r="L52" s="33"/>
      <c r="M52" s="8"/>
      <c r="N52" s="8"/>
      <c r="O52" s="8"/>
      <c r="P52" s="11"/>
      <c r="Q52" s="8"/>
      <c r="R52" s="8"/>
    </row>
    <row r="53" spans="1:18" ht="27" thickBot="1">
      <c r="A53" s="37"/>
      <c r="B53" s="28"/>
      <c r="C53" s="28"/>
      <c r="D53" s="30"/>
      <c r="E53" s="32"/>
      <c r="F53" s="132"/>
      <c r="G53" s="133"/>
      <c r="H53" s="34"/>
      <c r="I53" s="31"/>
      <c r="J53" s="28"/>
      <c r="K53" s="28"/>
      <c r="L53" s="33"/>
      <c r="M53" s="8"/>
      <c r="N53" s="12"/>
      <c r="O53" s="12"/>
      <c r="P53" s="11"/>
      <c r="Q53" s="8"/>
      <c r="R53" s="8"/>
    </row>
    <row r="54" spans="1:18" ht="26.25">
      <c r="A54" s="150" t="s">
        <v>16</v>
      </c>
      <c r="B54" s="130" t="s">
        <v>187</v>
      </c>
      <c r="C54" s="131"/>
      <c r="D54" s="40">
        <v>6</v>
      </c>
      <c r="E54" s="29"/>
      <c r="F54" s="28"/>
      <c r="G54" s="28"/>
      <c r="H54" s="28"/>
      <c r="I54" s="28"/>
      <c r="J54" s="28"/>
      <c r="K54" s="28"/>
      <c r="L54" s="33"/>
      <c r="M54" s="8"/>
      <c r="N54" s="12"/>
      <c r="O54" s="12"/>
      <c r="P54" s="11"/>
      <c r="Q54" s="8"/>
      <c r="R54" s="8"/>
    </row>
    <row r="55" spans="1:18" ht="27" thickBot="1">
      <c r="A55" s="150"/>
      <c r="B55" s="132"/>
      <c r="C55" s="133"/>
      <c r="D55" s="28"/>
      <c r="E55" s="28"/>
      <c r="F55" s="28"/>
      <c r="G55" s="28"/>
      <c r="H55" s="28"/>
      <c r="I55" s="28"/>
      <c r="J55" s="28"/>
      <c r="K55" s="28"/>
      <c r="L55" s="33"/>
      <c r="M55" s="8"/>
      <c r="N55" s="12"/>
      <c r="O55" s="12"/>
      <c r="P55" s="11"/>
      <c r="Q55" s="8"/>
      <c r="R55" s="8"/>
    </row>
    <row r="56" spans="1:18" ht="26.25">
      <c r="A56" s="3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3"/>
      <c r="M56" s="8"/>
      <c r="N56" s="130" t="s">
        <v>155</v>
      </c>
      <c r="O56" s="131"/>
      <c r="P56" s="42">
        <v>9</v>
      </c>
      <c r="Q56" s="8"/>
      <c r="R56" s="8"/>
    </row>
    <row r="57" spans="1:18" ht="27" thickBot="1">
      <c r="A57" s="3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33"/>
      <c r="M57" s="13"/>
      <c r="N57" s="132"/>
      <c r="O57" s="133"/>
      <c r="P57" s="8"/>
      <c r="Q57" s="8"/>
      <c r="R57" s="8"/>
    </row>
    <row r="58" spans="1:18" ht="27" thickBot="1">
      <c r="A58" s="3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33"/>
      <c r="M58" s="8"/>
      <c r="N58" s="8"/>
      <c r="O58" s="8"/>
      <c r="P58" s="8"/>
      <c r="Q58" s="8"/>
      <c r="R58" s="8"/>
    </row>
    <row r="59" spans="1:18" ht="26.25">
      <c r="A59" s="150" t="s">
        <v>17</v>
      </c>
      <c r="B59" s="159" t="s">
        <v>157</v>
      </c>
      <c r="C59" s="160"/>
      <c r="D59" s="28"/>
      <c r="E59" s="28"/>
      <c r="F59" s="28"/>
      <c r="G59" s="28"/>
      <c r="H59" s="28"/>
      <c r="I59" s="28"/>
      <c r="J59" s="28"/>
      <c r="K59" s="28"/>
      <c r="L59" s="33"/>
      <c r="M59" s="8"/>
      <c r="N59" s="8"/>
      <c r="O59" s="8"/>
      <c r="P59" s="8"/>
      <c r="Q59" s="8"/>
      <c r="R59" s="8"/>
    </row>
    <row r="60" spans="1:18" ht="27" thickBot="1">
      <c r="A60" s="150"/>
      <c r="B60" s="161"/>
      <c r="C60" s="162"/>
      <c r="D60" s="39">
        <v>3</v>
      </c>
      <c r="E60" s="29"/>
      <c r="F60" s="28"/>
      <c r="G60" s="28"/>
      <c r="H60" s="28"/>
      <c r="I60" s="28"/>
      <c r="J60" s="28"/>
      <c r="K60" s="28"/>
      <c r="L60" s="33"/>
      <c r="M60" s="8"/>
      <c r="N60" s="8"/>
      <c r="O60" s="8"/>
      <c r="P60" s="8"/>
      <c r="Q60" s="8"/>
      <c r="R60" s="8"/>
    </row>
    <row r="61" spans="1:18" ht="26.25">
      <c r="A61" s="37"/>
      <c r="B61" s="28"/>
      <c r="C61" s="28"/>
      <c r="D61" s="30"/>
      <c r="E61" s="29"/>
      <c r="F61" s="151" t="s">
        <v>158</v>
      </c>
      <c r="G61" s="152"/>
      <c r="H61" s="31"/>
      <c r="I61" s="31"/>
      <c r="J61" s="28"/>
      <c r="K61" s="28"/>
      <c r="L61" s="33"/>
      <c r="M61" s="8"/>
      <c r="N61" s="8"/>
      <c r="O61" s="8"/>
      <c r="P61" s="8"/>
      <c r="Q61" s="8"/>
      <c r="R61" s="8"/>
    </row>
    <row r="62" spans="1:18" ht="27" thickBot="1">
      <c r="A62" s="37"/>
      <c r="B62" s="28"/>
      <c r="C62" s="28"/>
      <c r="D62" s="30"/>
      <c r="E62" s="32"/>
      <c r="F62" s="153"/>
      <c r="G62" s="154"/>
      <c r="H62" s="41">
        <v>3</v>
      </c>
      <c r="I62" s="31"/>
      <c r="J62" s="28"/>
      <c r="K62" s="28"/>
      <c r="L62" s="33"/>
      <c r="M62" s="8"/>
      <c r="N62" s="8"/>
      <c r="O62" s="8"/>
      <c r="P62" s="8"/>
      <c r="Q62" s="8"/>
      <c r="R62" s="8"/>
    </row>
    <row r="63" spans="1:18" ht="26.25">
      <c r="A63" s="150" t="s">
        <v>18</v>
      </c>
      <c r="B63" s="159" t="s">
        <v>158</v>
      </c>
      <c r="C63" s="160"/>
      <c r="D63" s="40">
        <v>5</v>
      </c>
      <c r="E63" s="29"/>
      <c r="F63" s="28"/>
      <c r="G63" s="28"/>
      <c r="H63" s="33"/>
      <c r="I63" s="28"/>
      <c r="J63" s="28"/>
      <c r="K63" s="28"/>
      <c r="L63" s="33"/>
      <c r="M63" s="8"/>
      <c r="N63" s="8"/>
      <c r="O63" s="8"/>
      <c r="P63" s="8"/>
      <c r="Q63" s="8"/>
      <c r="R63" s="8"/>
    </row>
    <row r="64" spans="1:18" ht="27" thickBot="1">
      <c r="A64" s="150"/>
      <c r="B64" s="161"/>
      <c r="C64" s="162"/>
      <c r="D64" s="28"/>
      <c r="E64" s="28"/>
      <c r="F64" s="28"/>
      <c r="G64" s="28"/>
      <c r="H64" s="33"/>
      <c r="I64" s="28"/>
      <c r="J64" s="28"/>
      <c r="K64" s="28"/>
      <c r="L64" s="33"/>
      <c r="M64" s="8"/>
      <c r="N64" s="8"/>
      <c r="O64" s="8"/>
      <c r="P64" s="8"/>
      <c r="Q64" s="8"/>
      <c r="R64" s="8"/>
    </row>
    <row r="65" spans="1:18" ht="27" thickBot="1">
      <c r="A65" s="37"/>
      <c r="B65" s="28"/>
      <c r="C65" s="28"/>
      <c r="D65" s="28"/>
      <c r="E65" s="28"/>
      <c r="F65" s="28"/>
      <c r="G65" s="28"/>
      <c r="H65" s="33"/>
      <c r="I65" s="28"/>
      <c r="J65" s="28"/>
      <c r="K65" s="28"/>
      <c r="L65" s="35"/>
      <c r="M65" s="10"/>
      <c r="N65" s="8"/>
      <c r="O65" s="8"/>
      <c r="P65" s="8"/>
      <c r="Q65" s="8"/>
      <c r="R65" s="8"/>
    </row>
    <row r="66" spans="1:18" ht="26.25">
      <c r="A66" s="37"/>
      <c r="B66" s="28"/>
      <c r="C66" s="28"/>
      <c r="D66" s="28"/>
      <c r="E66" s="28"/>
      <c r="F66" s="28"/>
      <c r="G66" s="28"/>
      <c r="H66" s="33"/>
      <c r="I66" s="28"/>
      <c r="J66" s="130" t="s">
        <v>150</v>
      </c>
      <c r="K66" s="131"/>
      <c r="L66" s="35">
        <v>2</v>
      </c>
      <c r="M66" s="10"/>
      <c r="N66" s="8"/>
      <c r="O66" s="8"/>
      <c r="P66" s="8"/>
      <c r="Q66" s="8"/>
      <c r="R66" s="8"/>
    </row>
    <row r="67" spans="1:18" ht="27" thickBot="1">
      <c r="A67" s="37"/>
      <c r="B67" s="28"/>
      <c r="C67" s="28"/>
      <c r="D67" s="28"/>
      <c r="E67" s="28"/>
      <c r="F67" s="28"/>
      <c r="G67" s="28"/>
      <c r="H67" s="33"/>
      <c r="I67" s="32"/>
      <c r="J67" s="132"/>
      <c r="K67" s="133"/>
      <c r="L67" s="34"/>
      <c r="M67" s="10"/>
      <c r="N67" s="8"/>
      <c r="O67" s="8"/>
      <c r="P67" s="8"/>
      <c r="Q67" s="8"/>
      <c r="R67" s="8"/>
    </row>
    <row r="68" spans="1:18" ht="27" thickBot="1">
      <c r="A68" s="37"/>
      <c r="B68" s="28"/>
      <c r="C68" s="28"/>
      <c r="D68" s="28"/>
      <c r="E68" s="28"/>
      <c r="F68" s="28"/>
      <c r="G68" s="28"/>
      <c r="H68" s="33"/>
      <c r="I68" s="28"/>
      <c r="J68" s="28"/>
      <c r="K68" s="28"/>
      <c r="L68" s="28"/>
      <c r="M68" s="8"/>
      <c r="N68" s="8"/>
      <c r="O68" s="8"/>
      <c r="P68" s="8"/>
      <c r="Q68" s="8"/>
      <c r="R68" s="8"/>
    </row>
    <row r="69" spans="1:18" ht="26.25">
      <c r="A69" s="150" t="s">
        <v>19</v>
      </c>
      <c r="B69" s="130" t="s">
        <v>150</v>
      </c>
      <c r="C69" s="131"/>
      <c r="D69" s="28"/>
      <c r="E69" s="28"/>
      <c r="F69" s="28"/>
      <c r="G69" s="28"/>
      <c r="H69" s="33"/>
      <c r="I69" s="28"/>
      <c r="J69" s="28"/>
      <c r="K69" s="28"/>
      <c r="L69" s="28"/>
      <c r="M69" s="8"/>
      <c r="N69" s="8"/>
      <c r="O69" s="8"/>
      <c r="P69" s="8"/>
      <c r="Q69" s="8"/>
      <c r="R69" s="8"/>
    </row>
    <row r="70" spans="1:18" ht="27" thickBot="1">
      <c r="A70" s="150"/>
      <c r="B70" s="132"/>
      <c r="C70" s="133"/>
      <c r="D70" s="39">
        <v>6</v>
      </c>
      <c r="E70" s="29"/>
      <c r="F70" s="28"/>
      <c r="G70" s="28"/>
      <c r="H70" s="33"/>
      <c r="I70" s="28"/>
      <c r="J70" s="28"/>
      <c r="K70" s="28"/>
      <c r="L70" s="28"/>
      <c r="M70" s="8"/>
      <c r="N70" s="8"/>
      <c r="O70" s="8"/>
      <c r="P70" s="8"/>
      <c r="Q70" s="8"/>
      <c r="R70" s="8"/>
    </row>
    <row r="71" spans="1:18" ht="26.25">
      <c r="A71" s="37"/>
      <c r="B71" s="28"/>
      <c r="C71" s="28"/>
      <c r="D71" s="30"/>
      <c r="E71" s="29"/>
      <c r="F71" s="130" t="s">
        <v>150</v>
      </c>
      <c r="G71" s="131"/>
      <c r="H71" s="42">
        <v>5</v>
      </c>
      <c r="I71" s="31"/>
      <c r="J71" s="28"/>
      <c r="K71" s="28"/>
      <c r="L71" s="28"/>
      <c r="M71" s="8"/>
      <c r="N71" s="8"/>
      <c r="O71" s="8"/>
      <c r="P71" s="8"/>
      <c r="Q71" s="8"/>
      <c r="R71" s="8"/>
    </row>
    <row r="72" spans="1:18" ht="27" thickBot="1">
      <c r="A72" s="37"/>
      <c r="B72" s="28"/>
      <c r="C72" s="28"/>
      <c r="D72" s="30"/>
      <c r="E72" s="32"/>
      <c r="F72" s="132"/>
      <c r="G72" s="133"/>
      <c r="H72" s="34"/>
      <c r="I72" s="31"/>
      <c r="J72" s="28"/>
      <c r="K72" s="28"/>
      <c r="L72" s="28"/>
      <c r="M72" s="8"/>
      <c r="N72" s="8"/>
      <c r="O72" s="8"/>
      <c r="P72" s="8"/>
      <c r="Q72" s="8"/>
      <c r="R72" s="8"/>
    </row>
    <row r="73" spans="1:18" ht="26.25">
      <c r="A73" s="150" t="s">
        <v>20</v>
      </c>
      <c r="B73" s="130" t="s">
        <v>185</v>
      </c>
      <c r="C73" s="131"/>
      <c r="D73" s="40">
        <v>0</v>
      </c>
      <c r="E73" s="29"/>
      <c r="F73" s="28"/>
      <c r="G73" s="28"/>
      <c r="H73" s="28"/>
      <c r="I73" s="28"/>
      <c r="J73" s="28"/>
      <c r="K73" s="28"/>
      <c r="L73" s="28"/>
      <c r="M73" s="8"/>
      <c r="N73" s="8"/>
      <c r="O73" s="8"/>
      <c r="P73" s="8"/>
      <c r="Q73" s="8"/>
      <c r="R73" s="8"/>
    </row>
    <row r="74" spans="1:18" ht="27" thickBot="1">
      <c r="A74" s="150"/>
      <c r="B74" s="132"/>
      <c r="C74" s="133"/>
      <c r="D74" s="28"/>
      <c r="E74" s="28"/>
      <c r="F74" s="28"/>
      <c r="G74" s="28"/>
      <c r="H74" s="28"/>
      <c r="I74" s="28"/>
      <c r="J74" s="28"/>
      <c r="K74" s="28"/>
      <c r="L74" s="28"/>
      <c r="M74" s="8"/>
      <c r="N74" s="8"/>
      <c r="O74" s="8"/>
      <c r="P74" s="8"/>
      <c r="Q74" s="8"/>
      <c r="R74" s="8"/>
    </row>
    <row r="75" spans="1:18" ht="23.25">
      <c r="A75" s="3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23.25">
      <c r="A76" s="3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23.25">
      <c r="A77" s="3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23.25">
      <c r="A78" s="3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23.25">
      <c r="A79" s="3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2:18" ht="23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2:18" ht="23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2:18" ht="23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2:18" ht="23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2:18" ht="23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2:18" ht="23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2:18" ht="23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2:18" ht="23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2:18" ht="23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2:18" ht="23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2:18" ht="23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2:18" ht="23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2:18" ht="23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2:18" ht="23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2:18" ht="23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2:18" ht="23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2:18" ht="23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2:18" ht="23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2:18" ht="23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2:18" ht="23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2:18" ht="23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2:18" ht="23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2:18" ht="23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2:18" ht="23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2:18" ht="23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2:18" ht="23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2:18" ht="23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2:18" ht="23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2:18" ht="23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2:18" ht="23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</sheetData>
  <sheetProtection/>
  <mergeCells count="53">
    <mergeCell ref="A2:A3"/>
    <mergeCell ref="B2:C3"/>
    <mergeCell ref="F4:G5"/>
    <mergeCell ref="A6:A7"/>
    <mergeCell ref="B6:C7"/>
    <mergeCell ref="A12:A13"/>
    <mergeCell ref="B12:C13"/>
    <mergeCell ref="A16:A17"/>
    <mergeCell ref="B16:C17"/>
    <mergeCell ref="A21:A22"/>
    <mergeCell ref="B21:C22"/>
    <mergeCell ref="A25:A26"/>
    <mergeCell ref="B25:C26"/>
    <mergeCell ref="A31:A32"/>
    <mergeCell ref="B31:C32"/>
    <mergeCell ref="A35:A36"/>
    <mergeCell ref="B35:C36"/>
    <mergeCell ref="A40:A41"/>
    <mergeCell ref="B40:C41"/>
    <mergeCell ref="A44:A45"/>
    <mergeCell ref="B44:C45"/>
    <mergeCell ref="A50:A51"/>
    <mergeCell ref="B50:C51"/>
    <mergeCell ref="A54:A55"/>
    <mergeCell ref="B54:C55"/>
    <mergeCell ref="A59:A60"/>
    <mergeCell ref="B59:C60"/>
    <mergeCell ref="A63:A64"/>
    <mergeCell ref="B63:C64"/>
    <mergeCell ref="F14:G15"/>
    <mergeCell ref="F23:G24"/>
    <mergeCell ref="F33:G34"/>
    <mergeCell ref="F42:G43"/>
    <mergeCell ref="A73:A74"/>
    <mergeCell ref="B73:C74"/>
    <mergeCell ref="J47:K48"/>
    <mergeCell ref="N56:O57"/>
    <mergeCell ref="J66:K67"/>
    <mergeCell ref="F52:G53"/>
    <mergeCell ref="F61:G62"/>
    <mergeCell ref="F71:G72"/>
    <mergeCell ref="A69:A70"/>
    <mergeCell ref="B69:C70"/>
    <mergeCell ref="R37:S38"/>
    <mergeCell ref="W47:X48"/>
    <mergeCell ref="W44:X45"/>
    <mergeCell ref="J9:K10"/>
    <mergeCell ref="W38:X39"/>
    <mergeCell ref="M36:N37"/>
    <mergeCell ref="M39:N40"/>
    <mergeCell ref="W41:X42"/>
    <mergeCell ref="J28:K29"/>
    <mergeCell ref="N18:O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="115" zoomScaleNormal="115" zoomScalePageLayoutView="0" workbookViewId="0" topLeftCell="A1">
      <selection activeCell="K13" sqref="K13"/>
    </sheetView>
  </sheetViews>
  <sheetFormatPr defaultColWidth="9.140625" defaultRowHeight="15"/>
  <cols>
    <col min="1" max="1" width="40.57421875" style="60" customWidth="1"/>
    <col min="2" max="2" width="8.7109375" style="69" customWidth="1"/>
    <col min="3" max="3" width="6.28125" style="69" customWidth="1"/>
    <col min="8" max="8" width="12.421875" style="0" bestFit="1" customWidth="1"/>
    <col min="9" max="9" width="24.00390625" style="0" bestFit="1" customWidth="1"/>
    <col min="10" max="10" width="4.00390625" style="0" bestFit="1" customWidth="1"/>
    <col min="11" max="11" width="20.00390625" style="0" bestFit="1" customWidth="1"/>
  </cols>
  <sheetData>
    <row r="1" spans="1:3" ht="18.75">
      <c r="A1" s="3" t="s">
        <v>35</v>
      </c>
      <c r="B1" s="64"/>
      <c r="C1" s="64"/>
    </row>
    <row r="2" spans="1:3" ht="15.75">
      <c r="A2" s="4" t="s">
        <v>198</v>
      </c>
      <c r="B2" s="65"/>
      <c r="C2" s="65"/>
    </row>
    <row r="3" spans="1:3" ht="15.75">
      <c r="A3" s="4" t="s">
        <v>31</v>
      </c>
      <c r="B3" s="65"/>
      <c r="C3" s="65"/>
    </row>
    <row r="4" spans="1:3" ht="15.75">
      <c r="A4" s="4"/>
      <c r="B4" s="65"/>
      <c r="C4" s="65"/>
    </row>
    <row r="5" spans="1:8" ht="15.75">
      <c r="A5" s="77" t="s">
        <v>34</v>
      </c>
      <c r="B5" s="66"/>
      <c r="C5" s="66"/>
      <c r="D5" s="70" t="s">
        <v>0</v>
      </c>
      <c r="E5" s="71" t="s">
        <v>1</v>
      </c>
      <c r="F5" s="70" t="s">
        <v>2</v>
      </c>
      <c r="G5" s="71" t="s">
        <v>30</v>
      </c>
      <c r="H5" s="72" t="s">
        <v>29</v>
      </c>
    </row>
    <row r="6" spans="1:9" ht="15.75">
      <c r="A6" s="76" t="s">
        <v>178</v>
      </c>
      <c r="B6" s="67"/>
      <c r="C6" s="67"/>
      <c r="D6" s="52"/>
      <c r="E6" s="52"/>
      <c r="F6" s="52"/>
      <c r="G6" s="52"/>
      <c r="H6" s="52"/>
      <c r="I6" s="24"/>
    </row>
    <row r="7" spans="1:8" ht="15">
      <c r="A7" s="75" t="s">
        <v>82</v>
      </c>
      <c r="B7" s="63" t="s">
        <v>66</v>
      </c>
      <c r="C7" s="68">
        <v>1</v>
      </c>
      <c r="D7" s="5">
        <v>47</v>
      </c>
      <c r="E7" s="5">
        <v>53</v>
      </c>
      <c r="F7" s="5">
        <v>0</v>
      </c>
      <c r="G7" s="5">
        <v>60</v>
      </c>
      <c r="H7" s="5">
        <f>SUM(D7:G7)</f>
        <v>160</v>
      </c>
    </row>
    <row r="8" spans="1:8" ht="15">
      <c r="A8" s="75" t="s">
        <v>83</v>
      </c>
      <c r="B8" s="63" t="s">
        <v>66</v>
      </c>
      <c r="C8" s="68">
        <v>2</v>
      </c>
      <c r="D8" s="5">
        <v>63</v>
      </c>
      <c r="E8" s="5">
        <v>45</v>
      </c>
      <c r="F8" s="5">
        <v>46</v>
      </c>
      <c r="G8" s="5">
        <v>0</v>
      </c>
      <c r="H8" s="5">
        <f>SUM(D8:G8)</f>
        <v>154</v>
      </c>
    </row>
    <row r="9" spans="1:8" ht="15">
      <c r="A9" s="75"/>
      <c r="B9" s="68"/>
      <c r="C9" s="68"/>
      <c r="D9" s="5"/>
      <c r="E9" s="5"/>
      <c r="F9" s="5"/>
      <c r="G9" s="5"/>
      <c r="H9" s="73">
        <f>H7+H8</f>
        <v>314</v>
      </c>
    </row>
    <row r="10" spans="1:9" ht="15.75">
      <c r="A10" s="76" t="s">
        <v>183</v>
      </c>
      <c r="B10" s="67"/>
      <c r="C10" s="67"/>
      <c r="D10" s="52"/>
      <c r="E10" s="52"/>
      <c r="F10" s="52"/>
      <c r="G10" s="52"/>
      <c r="H10" s="52"/>
      <c r="I10" s="24"/>
    </row>
    <row r="11" spans="1:9" ht="15">
      <c r="A11" s="75" t="s">
        <v>84</v>
      </c>
      <c r="B11" s="63" t="s">
        <v>66</v>
      </c>
      <c r="C11" s="68">
        <v>1</v>
      </c>
      <c r="D11" s="23">
        <v>49</v>
      </c>
      <c r="E11" s="23">
        <v>48</v>
      </c>
      <c r="F11" s="23">
        <v>46</v>
      </c>
      <c r="G11" s="23">
        <v>0</v>
      </c>
      <c r="H11" s="5">
        <f>SUM(D11:G11)</f>
        <v>143</v>
      </c>
      <c r="I11" s="24"/>
    </row>
    <row r="12" spans="1:8" ht="15">
      <c r="A12" s="75" t="s">
        <v>85</v>
      </c>
      <c r="B12" s="63" t="s">
        <v>66</v>
      </c>
      <c r="C12" s="68">
        <v>2</v>
      </c>
      <c r="D12" s="5">
        <v>54</v>
      </c>
      <c r="E12" s="5">
        <v>47</v>
      </c>
      <c r="F12" s="5">
        <v>53</v>
      </c>
      <c r="G12" s="5">
        <v>0</v>
      </c>
      <c r="H12" s="5">
        <f>SUM(D12:G12)</f>
        <v>154</v>
      </c>
    </row>
    <row r="13" spans="1:8" ht="15">
      <c r="A13" s="75"/>
      <c r="B13" s="68"/>
      <c r="C13" s="68"/>
      <c r="D13" s="5"/>
      <c r="E13" s="5"/>
      <c r="F13" s="5"/>
      <c r="G13" s="5"/>
      <c r="H13" s="73">
        <f>H11+H12</f>
        <v>297</v>
      </c>
    </row>
    <row r="14" spans="1:9" ht="15.75">
      <c r="A14" s="76" t="s">
        <v>163</v>
      </c>
      <c r="B14" s="67"/>
      <c r="C14" s="67"/>
      <c r="D14" s="52"/>
      <c r="E14" s="52"/>
      <c r="F14" s="52"/>
      <c r="G14" s="52"/>
      <c r="H14" s="52"/>
      <c r="I14" s="24"/>
    </row>
    <row r="15" spans="1:8" ht="15">
      <c r="A15" s="75" t="s">
        <v>87</v>
      </c>
      <c r="B15" s="63" t="s">
        <v>66</v>
      </c>
      <c r="C15" s="68">
        <v>3</v>
      </c>
      <c r="D15" s="5">
        <v>0</v>
      </c>
      <c r="E15" s="5">
        <v>50</v>
      </c>
      <c r="F15" s="5">
        <v>50</v>
      </c>
      <c r="G15" s="5">
        <v>54</v>
      </c>
      <c r="H15" s="5">
        <f>SUM(D15:G15)</f>
        <v>154</v>
      </c>
    </row>
    <row r="16" spans="1:8" ht="15">
      <c r="A16" s="75" t="s">
        <v>88</v>
      </c>
      <c r="B16" s="63" t="s">
        <v>66</v>
      </c>
      <c r="C16" s="68">
        <v>4</v>
      </c>
      <c r="D16" s="5">
        <v>64</v>
      </c>
      <c r="E16" s="5">
        <v>41</v>
      </c>
      <c r="F16" s="5">
        <v>0</v>
      </c>
      <c r="G16" s="5">
        <v>67</v>
      </c>
      <c r="H16" s="5">
        <f>SUM(D16:G16)</f>
        <v>172</v>
      </c>
    </row>
    <row r="17" spans="1:8" ht="15">
      <c r="A17" s="75"/>
      <c r="B17" s="68"/>
      <c r="C17" s="68"/>
      <c r="D17" s="5"/>
      <c r="E17" s="5"/>
      <c r="F17" s="5"/>
      <c r="G17" s="5"/>
      <c r="H17" s="73">
        <f>H15+H16</f>
        <v>326</v>
      </c>
    </row>
    <row r="18" spans="1:8" ht="15.75">
      <c r="A18" s="76" t="s">
        <v>164</v>
      </c>
      <c r="B18" s="67"/>
      <c r="C18" s="67"/>
      <c r="D18" s="52"/>
      <c r="E18" s="52"/>
      <c r="F18" s="52"/>
      <c r="G18" s="52"/>
      <c r="H18" s="52"/>
    </row>
    <row r="19" spans="1:8" ht="15">
      <c r="A19" s="75" t="s">
        <v>90</v>
      </c>
      <c r="B19" s="63" t="s">
        <v>66</v>
      </c>
      <c r="C19" s="68">
        <v>3</v>
      </c>
      <c r="D19" s="23">
        <v>61</v>
      </c>
      <c r="E19" s="23">
        <v>48</v>
      </c>
      <c r="F19" s="23">
        <v>42</v>
      </c>
      <c r="G19" s="23">
        <v>0</v>
      </c>
      <c r="H19" s="5">
        <f>SUM(D19:G19)</f>
        <v>151</v>
      </c>
    </row>
    <row r="20" spans="1:8" ht="15">
      <c r="A20" s="75" t="s">
        <v>91</v>
      </c>
      <c r="B20" s="63" t="s">
        <v>66</v>
      </c>
      <c r="C20" s="68">
        <v>4</v>
      </c>
      <c r="D20" s="23">
        <v>48</v>
      </c>
      <c r="E20" s="23">
        <v>45</v>
      </c>
      <c r="F20" s="23">
        <v>51</v>
      </c>
      <c r="G20" s="23">
        <v>0</v>
      </c>
      <c r="H20" s="5">
        <f>SUM(D20:G20)</f>
        <v>144</v>
      </c>
    </row>
    <row r="21" spans="1:8" ht="15">
      <c r="A21" s="75"/>
      <c r="B21" s="68"/>
      <c r="C21" s="68"/>
      <c r="D21" s="5"/>
      <c r="E21" s="5"/>
      <c r="F21" s="5"/>
      <c r="G21" s="5"/>
      <c r="H21" s="73">
        <f>SUM(H19:H20)</f>
        <v>295</v>
      </c>
    </row>
    <row r="22" spans="1:9" ht="15.75">
      <c r="A22" s="76" t="s">
        <v>165</v>
      </c>
      <c r="B22" s="67"/>
      <c r="C22" s="67"/>
      <c r="D22" s="52"/>
      <c r="E22" s="52"/>
      <c r="F22" s="52"/>
      <c r="G22" s="52"/>
      <c r="H22" s="52"/>
      <c r="I22" s="24"/>
    </row>
    <row r="23" spans="1:8" ht="15">
      <c r="A23" s="75" t="s">
        <v>93</v>
      </c>
      <c r="B23" s="63" t="s">
        <v>66</v>
      </c>
      <c r="C23" s="68">
        <v>5</v>
      </c>
      <c r="D23" s="23">
        <v>55</v>
      </c>
      <c r="E23" s="23">
        <v>0</v>
      </c>
      <c r="F23" s="23">
        <v>66</v>
      </c>
      <c r="G23" s="23">
        <v>44</v>
      </c>
      <c r="H23" s="5">
        <f>SUM(D23:G23)</f>
        <v>165</v>
      </c>
    </row>
    <row r="24" spans="1:8" ht="15">
      <c r="A24" s="75" t="s">
        <v>94</v>
      </c>
      <c r="B24" s="63" t="s">
        <v>66</v>
      </c>
      <c r="C24" s="68">
        <v>6</v>
      </c>
      <c r="D24" s="23">
        <v>55</v>
      </c>
      <c r="E24" s="23">
        <v>48</v>
      </c>
      <c r="F24" s="23">
        <v>0</v>
      </c>
      <c r="G24" s="23">
        <v>35</v>
      </c>
      <c r="H24" s="5">
        <f>SUM(D24:G24)</f>
        <v>138</v>
      </c>
    </row>
    <row r="25" spans="1:8" ht="15">
      <c r="A25" s="75"/>
      <c r="B25" s="68"/>
      <c r="C25" s="68"/>
      <c r="D25" s="5"/>
      <c r="E25" s="5"/>
      <c r="F25" s="5"/>
      <c r="G25" s="5"/>
      <c r="H25" s="73">
        <f>SUM(H23:H24)</f>
        <v>303</v>
      </c>
    </row>
    <row r="26" spans="1:8" ht="15.75">
      <c r="A26" s="76" t="s">
        <v>166</v>
      </c>
      <c r="B26" s="67"/>
      <c r="C26" s="67"/>
      <c r="D26" s="52"/>
      <c r="E26" s="52"/>
      <c r="F26" s="52"/>
      <c r="G26" s="52"/>
      <c r="H26" s="52"/>
    </row>
    <row r="27" spans="1:8" ht="15">
      <c r="A27" s="75" t="s">
        <v>95</v>
      </c>
      <c r="B27" s="63" t="s">
        <v>66</v>
      </c>
      <c r="C27" s="68">
        <v>5</v>
      </c>
      <c r="D27" s="5">
        <v>31</v>
      </c>
      <c r="E27" s="5">
        <v>31</v>
      </c>
      <c r="F27" s="5">
        <v>0</v>
      </c>
      <c r="G27" s="5">
        <v>40</v>
      </c>
      <c r="H27" s="5">
        <f>SUM(D27:G27)</f>
        <v>102</v>
      </c>
    </row>
    <row r="28" spans="1:8" ht="15">
      <c r="A28" s="75" t="s">
        <v>96</v>
      </c>
      <c r="B28" s="63" t="s">
        <v>66</v>
      </c>
      <c r="C28" s="68">
        <v>6</v>
      </c>
      <c r="D28" s="5">
        <v>44</v>
      </c>
      <c r="E28" s="5">
        <v>50</v>
      </c>
      <c r="F28" s="5">
        <v>0</v>
      </c>
      <c r="G28" s="5">
        <v>47</v>
      </c>
      <c r="H28" s="5">
        <f>SUM(D28:G28)</f>
        <v>141</v>
      </c>
    </row>
    <row r="29" spans="1:8" ht="15">
      <c r="A29" s="75"/>
      <c r="B29" s="68"/>
      <c r="C29" s="68"/>
      <c r="D29" s="5"/>
      <c r="E29" s="5"/>
      <c r="F29" s="5"/>
      <c r="G29" s="5"/>
      <c r="H29" s="73">
        <f>SUM(H27:H28)</f>
        <v>243</v>
      </c>
    </row>
    <row r="30" spans="1:8" ht="15.75">
      <c r="A30" s="76" t="s">
        <v>167</v>
      </c>
      <c r="B30" s="67"/>
      <c r="C30" s="67"/>
      <c r="D30" s="52"/>
      <c r="E30" s="52"/>
      <c r="F30" s="52"/>
      <c r="G30" s="52"/>
      <c r="H30" s="52"/>
    </row>
    <row r="31" spans="1:8" ht="15">
      <c r="A31" s="75" t="s">
        <v>98</v>
      </c>
      <c r="B31" s="63" t="s">
        <v>66</v>
      </c>
      <c r="C31" s="68">
        <v>7</v>
      </c>
      <c r="D31" s="5">
        <v>46</v>
      </c>
      <c r="E31" s="5">
        <v>0</v>
      </c>
      <c r="F31" s="5">
        <v>62</v>
      </c>
      <c r="G31" s="5">
        <v>64</v>
      </c>
      <c r="H31" s="5">
        <f>SUM(D31:G31)</f>
        <v>172</v>
      </c>
    </row>
    <row r="32" spans="1:8" ht="15">
      <c r="A32" s="75" t="s">
        <v>99</v>
      </c>
      <c r="B32" s="63" t="s">
        <v>66</v>
      </c>
      <c r="C32" s="68">
        <v>8</v>
      </c>
      <c r="D32" s="5">
        <v>49</v>
      </c>
      <c r="E32" s="5">
        <v>49</v>
      </c>
      <c r="F32" s="5">
        <v>47</v>
      </c>
      <c r="G32" s="5">
        <v>0</v>
      </c>
      <c r="H32" s="5">
        <f>SUM(D32:G32)</f>
        <v>145</v>
      </c>
    </row>
    <row r="33" spans="1:8" ht="15">
      <c r="A33" s="75"/>
      <c r="B33" s="68"/>
      <c r="C33" s="68"/>
      <c r="D33" s="5"/>
      <c r="E33" s="5"/>
      <c r="F33" s="5"/>
      <c r="G33" s="5"/>
      <c r="H33" s="73">
        <f>SUM(H31:H32)</f>
        <v>317</v>
      </c>
    </row>
    <row r="34" spans="1:8" ht="15.75">
      <c r="A34" s="76" t="s">
        <v>168</v>
      </c>
      <c r="B34" s="67"/>
      <c r="C34" s="67"/>
      <c r="D34" s="52"/>
      <c r="E34" s="52"/>
      <c r="F34" s="52"/>
      <c r="G34" s="52"/>
      <c r="H34" s="52"/>
    </row>
    <row r="35" spans="1:8" ht="15">
      <c r="A35" s="75" t="s">
        <v>101</v>
      </c>
      <c r="B35" s="63" t="s">
        <v>66</v>
      </c>
      <c r="C35" s="68">
        <v>7</v>
      </c>
      <c r="D35" s="5">
        <v>0</v>
      </c>
      <c r="E35" s="5">
        <v>67</v>
      </c>
      <c r="F35" s="5">
        <v>55</v>
      </c>
      <c r="G35" s="5">
        <v>63</v>
      </c>
      <c r="H35" s="5">
        <f>SUM(D35:G35)</f>
        <v>185</v>
      </c>
    </row>
    <row r="36" spans="1:8" ht="15">
      <c r="A36" s="75" t="s">
        <v>102</v>
      </c>
      <c r="B36" s="63" t="s">
        <v>66</v>
      </c>
      <c r="C36" s="68">
        <v>8</v>
      </c>
      <c r="D36" s="5">
        <v>35</v>
      </c>
      <c r="E36" s="5">
        <v>42</v>
      </c>
      <c r="F36" s="5">
        <v>43</v>
      </c>
      <c r="G36" s="5">
        <v>0</v>
      </c>
      <c r="H36" s="5">
        <f>SUM(D36:G36)</f>
        <v>120</v>
      </c>
    </row>
    <row r="37" spans="1:8" ht="15">
      <c r="A37" s="75"/>
      <c r="B37" s="68"/>
      <c r="C37" s="68"/>
      <c r="D37" s="5"/>
      <c r="E37" s="5"/>
      <c r="F37" s="5"/>
      <c r="G37" s="5"/>
      <c r="H37" s="73">
        <f>SUM(H35:H36)</f>
        <v>305</v>
      </c>
    </row>
    <row r="38" spans="1:8" ht="15.75">
      <c r="A38" s="76" t="s">
        <v>169</v>
      </c>
      <c r="B38" s="67"/>
      <c r="C38" s="67"/>
      <c r="D38" s="52"/>
      <c r="E38" s="52"/>
      <c r="F38" s="52"/>
      <c r="G38" s="52"/>
      <c r="H38" s="52"/>
    </row>
    <row r="39" spans="1:8" ht="15">
      <c r="A39" s="75" t="s">
        <v>104</v>
      </c>
      <c r="B39" s="63" t="s">
        <v>66</v>
      </c>
      <c r="C39" s="68">
        <v>9</v>
      </c>
      <c r="D39" s="5">
        <v>49</v>
      </c>
      <c r="E39" s="5">
        <v>61</v>
      </c>
      <c r="F39" s="5">
        <v>51</v>
      </c>
      <c r="G39" s="5">
        <v>0</v>
      </c>
      <c r="H39" s="5">
        <f>SUM(D39:G39)</f>
        <v>161</v>
      </c>
    </row>
    <row r="40" spans="1:8" ht="15">
      <c r="A40" s="75" t="s">
        <v>105</v>
      </c>
      <c r="B40" s="63" t="s">
        <v>66</v>
      </c>
      <c r="C40" s="68">
        <v>10</v>
      </c>
      <c r="D40" s="5">
        <v>47</v>
      </c>
      <c r="E40" s="5">
        <v>0</v>
      </c>
      <c r="F40" s="5">
        <v>40</v>
      </c>
      <c r="G40" s="5">
        <v>33</v>
      </c>
      <c r="H40" s="5">
        <f>SUM(D40:G40)</f>
        <v>120</v>
      </c>
    </row>
    <row r="41" spans="1:8" ht="15">
      <c r="A41" s="75"/>
      <c r="B41" s="68"/>
      <c r="C41" s="68"/>
      <c r="D41" s="5"/>
      <c r="E41" s="5"/>
      <c r="F41" s="5"/>
      <c r="G41" s="5"/>
      <c r="H41" s="73">
        <f>SUM(H39:H40)</f>
        <v>281</v>
      </c>
    </row>
    <row r="42" spans="1:8" ht="15.75">
      <c r="A42" s="76" t="s">
        <v>170</v>
      </c>
      <c r="B42" s="67"/>
      <c r="C42" s="67"/>
      <c r="D42" s="52"/>
      <c r="E42" s="52"/>
      <c r="F42" s="52"/>
      <c r="G42" s="52"/>
      <c r="H42" s="52"/>
    </row>
    <row r="43" spans="1:8" ht="15">
      <c r="A43" s="75" t="s">
        <v>106</v>
      </c>
      <c r="B43" s="63" t="s">
        <v>66</v>
      </c>
      <c r="C43" s="68">
        <v>9</v>
      </c>
      <c r="D43" s="5">
        <v>33</v>
      </c>
      <c r="E43" s="5">
        <v>46</v>
      </c>
      <c r="F43" s="5">
        <v>34</v>
      </c>
      <c r="G43" s="5">
        <v>0</v>
      </c>
      <c r="H43" s="5">
        <f>SUM(D43:G43)</f>
        <v>113</v>
      </c>
    </row>
    <row r="44" spans="1:8" ht="15">
      <c r="A44" s="75" t="s">
        <v>107</v>
      </c>
      <c r="B44" s="63" t="s">
        <v>66</v>
      </c>
      <c r="C44" s="68">
        <v>10</v>
      </c>
      <c r="D44" s="5">
        <v>29</v>
      </c>
      <c r="E44" s="5">
        <v>48</v>
      </c>
      <c r="F44" s="5">
        <v>25</v>
      </c>
      <c r="G44" s="5">
        <v>0</v>
      </c>
      <c r="H44" s="5">
        <f>SUM(D44:G44)</f>
        <v>102</v>
      </c>
    </row>
    <row r="45" spans="1:8" ht="15">
      <c r="A45" s="75"/>
      <c r="B45" s="63"/>
      <c r="C45" s="68"/>
      <c r="D45" s="5"/>
      <c r="E45" s="5"/>
      <c r="F45" s="5"/>
      <c r="G45" s="5"/>
      <c r="H45" s="73">
        <f>SUM(H43:H44)</f>
        <v>215</v>
      </c>
    </row>
    <row r="46" spans="1:8" ht="15.75">
      <c r="A46" s="76" t="s">
        <v>171</v>
      </c>
      <c r="B46" s="67"/>
      <c r="C46" s="67"/>
      <c r="D46" s="52"/>
      <c r="E46" s="52"/>
      <c r="F46" s="52"/>
      <c r="G46" s="52"/>
      <c r="H46" s="52"/>
    </row>
    <row r="47" spans="1:8" ht="15">
      <c r="A47" s="75" t="s">
        <v>108</v>
      </c>
      <c r="B47" s="63" t="s">
        <v>66</v>
      </c>
      <c r="C47" s="68">
        <v>11</v>
      </c>
      <c r="D47" s="5">
        <v>42</v>
      </c>
      <c r="E47" s="5">
        <v>50</v>
      </c>
      <c r="F47" s="5">
        <v>0</v>
      </c>
      <c r="G47" s="5">
        <v>35</v>
      </c>
      <c r="H47" s="5">
        <f>SUM(D47:G47)</f>
        <v>127</v>
      </c>
    </row>
    <row r="48" spans="1:8" ht="15">
      <c r="A48" s="75" t="s">
        <v>122</v>
      </c>
      <c r="B48" s="63" t="s">
        <v>66</v>
      </c>
      <c r="C48" s="68">
        <v>12</v>
      </c>
      <c r="D48" s="5">
        <v>0</v>
      </c>
      <c r="E48" s="5">
        <v>40</v>
      </c>
      <c r="F48" s="5">
        <v>42</v>
      </c>
      <c r="G48" s="5">
        <v>26</v>
      </c>
      <c r="H48" s="5">
        <f>SUM(D48:G48)</f>
        <v>108</v>
      </c>
    </row>
    <row r="49" spans="1:8" ht="15">
      <c r="A49" s="75"/>
      <c r="B49" s="68"/>
      <c r="C49" s="68"/>
      <c r="D49" s="5"/>
      <c r="E49" s="5"/>
      <c r="F49" s="5"/>
      <c r="G49" s="5"/>
      <c r="H49" s="73">
        <f>SUM(H47:H48)</f>
        <v>235</v>
      </c>
    </row>
    <row r="50" spans="1:8" ht="15.75">
      <c r="A50" s="76" t="s">
        <v>172</v>
      </c>
      <c r="B50" s="67"/>
      <c r="C50" s="67"/>
      <c r="D50" s="52"/>
      <c r="E50" s="52"/>
      <c r="F50" s="52"/>
      <c r="G50" s="52"/>
      <c r="H50" s="52"/>
    </row>
    <row r="51" spans="1:8" ht="15">
      <c r="A51" s="75" t="s">
        <v>109</v>
      </c>
      <c r="B51" s="63" t="s">
        <v>66</v>
      </c>
      <c r="C51" s="68">
        <v>11</v>
      </c>
      <c r="D51" s="5">
        <v>44</v>
      </c>
      <c r="E51" s="5">
        <v>0</v>
      </c>
      <c r="F51" s="5">
        <v>47</v>
      </c>
      <c r="G51" s="5">
        <v>45</v>
      </c>
      <c r="H51" s="5">
        <f>SUM(D51:G51)</f>
        <v>136</v>
      </c>
    </row>
    <row r="52" spans="1:8" ht="15">
      <c r="A52" s="75" t="s">
        <v>110</v>
      </c>
      <c r="B52" s="63" t="s">
        <v>66</v>
      </c>
      <c r="C52" s="68">
        <v>12</v>
      </c>
      <c r="D52" s="5">
        <v>44</v>
      </c>
      <c r="E52" s="5">
        <v>24</v>
      </c>
      <c r="F52" s="5">
        <v>41</v>
      </c>
      <c r="G52" s="5">
        <v>0</v>
      </c>
      <c r="H52" s="5">
        <f>SUM(D52:G52)</f>
        <v>109</v>
      </c>
    </row>
    <row r="53" spans="1:8" ht="15">
      <c r="A53" s="75"/>
      <c r="B53" s="68"/>
      <c r="C53" s="68"/>
      <c r="D53" s="5"/>
      <c r="E53" s="5"/>
      <c r="F53" s="5"/>
      <c r="G53" s="5"/>
      <c r="H53" s="73">
        <f>SUM(H51:H52)</f>
        <v>245</v>
      </c>
    </row>
    <row r="54" spans="1:8" ht="15.75">
      <c r="A54" s="76" t="s">
        <v>173</v>
      </c>
      <c r="B54" s="67"/>
      <c r="C54" s="67"/>
      <c r="D54" s="52"/>
      <c r="E54" s="52"/>
      <c r="F54" s="52"/>
      <c r="G54" s="52"/>
      <c r="H54" s="52"/>
    </row>
    <row r="55" spans="1:8" ht="15">
      <c r="A55" s="75" t="s">
        <v>111</v>
      </c>
      <c r="B55" s="63" t="s">
        <v>66</v>
      </c>
      <c r="C55" s="68">
        <v>13</v>
      </c>
      <c r="D55" s="5">
        <v>0</v>
      </c>
      <c r="E55" s="5">
        <v>29</v>
      </c>
      <c r="F55" s="5">
        <v>47</v>
      </c>
      <c r="G55" s="5">
        <v>40</v>
      </c>
      <c r="H55" s="5">
        <f>SUM(D55:G55)</f>
        <v>116</v>
      </c>
    </row>
    <row r="56" spans="1:8" ht="15">
      <c r="A56" s="75" t="s">
        <v>112</v>
      </c>
      <c r="B56" s="63" t="s">
        <v>66</v>
      </c>
      <c r="C56" s="68">
        <v>14</v>
      </c>
      <c r="D56" s="5">
        <v>46</v>
      </c>
      <c r="E56" s="5">
        <v>0</v>
      </c>
      <c r="F56" s="5">
        <v>35</v>
      </c>
      <c r="G56" s="5">
        <v>47</v>
      </c>
      <c r="H56" s="5">
        <f>SUM(D56:G56)</f>
        <v>128</v>
      </c>
    </row>
    <row r="57" spans="1:8" ht="15">
      <c r="A57" s="75"/>
      <c r="B57" s="68"/>
      <c r="C57" s="68"/>
      <c r="D57" s="5"/>
      <c r="E57" s="5"/>
      <c r="F57" s="5"/>
      <c r="G57" s="5"/>
      <c r="H57" s="73">
        <f>SUM(H55:H56)</f>
        <v>244</v>
      </c>
    </row>
    <row r="58" spans="1:8" ht="15.75">
      <c r="A58" s="76" t="s">
        <v>174</v>
      </c>
      <c r="B58" s="67"/>
      <c r="C58" s="67"/>
      <c r="D58" s="52"/>
      <c r="E58" s="52"/>
      <c r="F58" s="52"/>
      <c r="G58" s="52"/>
      <c r="H58" s="52"/>
    </row>
    <row r="59" spans="1:8" ht="15">
      <c r="A59" s="75" t="s">
        <v>113</v>
      </c>
      <c r="B59" s="63" t="s">
        <v>66</v>
      </c>
      <c r="C59" s="68">
        <v>13</v>
      </c>
      <c r="D59" s="5">
        <v>26</v>
      </c>
      <c r="E59" s="5">
        <v>23</v>
      </c>
      <c r="F59" s="5">
        <v>0</v>
      </c>
      <c r="G59" s="5">
        <v>17</v>
      </c>
      <c r="H59" s="5">
        <f>SUM(D59:G59)</f>
        <v>66</v>
      </c>
    </row>
    <row r="60" spans="1:8" ht="15">
      <c r="A60" s="75" t="s">
        <v>114</v>
      </c>
      <c r="B60" s="63" t="s">
        <v>66</v>
      </c>
      <c r="C60" s="68">
        <v>14</v>
      </c>
      <c r="D60" s="5">
        <v>33</v>
      </c>
      <c r="E60" s="5">
        <v>0</v>
      </c>
      <c r="F60" s="5">
        <v>16</v>
      </c>
      <c r="G60" s="5">
        <v>24</v>
      </c>
      <c r="H60" s="5">
        <f>SUM(D60:G60)</f>
        <v>73</v>
      </c>
    </row>
    <row r="61" spans="1:8" ht="15">
      <c r="A61" s="75"/>
      <c r="B61" s="68"/>
      <c r="C61" s="68"/>
      <c r="D61" s="5"/>
      <c r="E61" s="5"/>
      <c r="F61" s="5"/>
      <c r="G61" s="5"/>
      <c r="H61" s="73">
        <f>SUM(H59:H60)</f>
        <v>139</v>
      </c>
    </row>
    <row r="62" spans="1:8" ht="15.75">
      <c r="A62" s="76" t="s">
        <v>175</v>
      </c>
      <c r="B62" s="67"/>
      <c r="C62" s="67"/>
      <c r="D62" s="52"/>
      <c r="E62" s="52"/>
      <c r="F62" s="52"/>
      <c r="G62" s="52"/>
      <c r="H62" s="52"/>
    </row>
    <row r="63" spans="1:8" ht="15">
      <c r="A63" s="75" t="s">
        <v>115</v>
      </c>
      <c r="B63" s="63" t="s">
        <v>66</v>
      </c>
      <c r="C63" s="68">
        <v>15</v>
      </c>
      <c r="D63" s="5">
        <v>49</v>
      </c>
      <c r="E63" s="5">
        <v>0</v>
      </c>
      <c r="F63" s="5">
        <v>45</v>
      </c>
      <c r="G63" s="5">
        <v>26</v>
      </c>
      <c r="H63" s="5">
        <f>SUM(D63:G63)</f>
        <v>120</v>
      </c>
    </row>
    <row r="64" spans="1:8" ht="15">
      <c r="A64" s="75" t="s">
        <v>177</v>
      </c>
      <c r="B64" s="63" t="s">
        <v>66</v>
      </c>
      <c r="C64" s="68">
        <v>15</v>
      </c>
      <c r="D64" s="5">
        <v>42</v>
      </c>
      <c r="E64" s="5">
        <v>43</v>
      </c>
      <c r="F64" s="5">
        <v>47</v>
      </c>
      <c r="G64" s="5">
        <v>0</v>
      </c>
      <c r="H64" s="5">
        <f>SUM(D64:G64)</f>
        <v>132</v>
      </c>
    </row>
    <row r="65" spans="1:8" ht="15">
      <c r="A65" s="75"/>
      <c r="B65" s="68"/>
      <c r="C65" s="68"/>
      <c r="D65" s="5"/>
      <c r="E65" s="5"/>
      <c r="F65" s="5"/>
      <c r="G65" s="5"/>
      <c r="H65" s="73">
        <f>SUM(H63:H64)</f>
        <v>252</v>
      </c>
    </row>
    <row r="66" spans="1:8" ht="15.75">
      <c r="A66" s="76" t="s">
        <v>176</v>
      </c>
      <c r="B66" s="67"/>
      <c r="C66" s="67"/>
      <c r="D66" s="52"/>
      <c r="E66" s="52"/>
      <c r="F66" s="52"/>
      <c r="G66" s="52"/>
      <c r="H66" s="52"/>
    </row>
    <row r="67" spans="1:8" ht="15">
      <c r="A67" s="75" t="s">
        <v>116</v>
      </c>
      <c r="B67" s="63" t="s">
        <v>66</v>
      </c>
      <c r="C67" s="68">
        <v>15</v>
      </c>
      <c r="D67" s="5">
        <v>52</v>
      </c>
      <c r="E67" s="5">
        <v>63</v>
      </c>
      <c r="F67" s="5">
        <v>0</v>
      </c>
      <c r="G67" s="5">
        <v>0</v>
      </c>
      <c r="H67" s="5">
        <f>SUM(D67:G67)</f>
        <v>115</v>
      </c>
    </row>
    <row r="68" spans="1:8" ht="15">
      <c r="A68" s="75" t="s">
        <v>117</v>
      </c>
      <c r="B68" s="63" t="s">
        <v>66</v>
      </c>
      <c r="C68" s="68">
        <v>15</v>
      </c>
      <c r="D68" s="5">
        <v>46</v>
      </c>
      <c r="E68" s="5">
        <v>43</v>
      </c>
      <c r="F68" s="5">
        <v>49</v>
      </c>
      <c r="G68" s="5">
        <v>0</v>
      </c>
      <c r="H68" s="5">
        <f>SUM(D68:G68)</f>
        <v>138</v>
      </c>
    </row>
    <row r="69" spans="1:8" ht="15">
      <c r="A69" s="75"/>
      <c r="B69" s="68"/>
      <c r="C69" s="68"/>
      <c r="D69" s="5"/>
      <c r="E69" s="5"/>
      <c r="F69" s="5"/>
      <c r="G69" s="5"/>
      <c r="H69" s="73">
        <f>SUM(H67:H68)</f>
        <v>253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="175" zoomScaleNormal="175" workbookViewId="0" topLeftCell="A1">
      <selection activeCell="E13" sqref="E13"/>
    </sheetView>
  </sheetViews>
  <sheetFormatPr defaultColWidth="9.140625" defaultRowHeight="15"/>
  <cols>
    <col min="1" max="1" width="9.140625" style="22" customWidth="1"/>
    <col min="2" max="2" width="20.00390625" style="26" bestFit="1" customWidth="1"/>
    <col min="3" max="3" width="9.140625" style="22" customWidth="1"/>
    <col min="4" max="16384" width="9.140625" style="26" customWidth="1"/>
  </cols>
  <sheetData>
    <row r="1" spans="1:3" ht="15">
      <c r="A1" s="52" t="s">
        <v>33</v>
      </c>
      <c r="B1" s="52" t="s">
        <v>74</v>
      </c>
      <c r="C1" s="52" t="s">
        <v>75</v>
      </c>
    </row>
    <row r="2" spans="1:3" ht="15">
      <c r="A2" s="27">
        <v>1</v>
      </c>
      <c r="B2" s="14" t="s">
        <v>119</v>
      </c>
      <c r="C2" s="57">
        <f>'Tímy ZČ'!H17</f>
        <v>326</v>
      </c>
    </row>
    <row r="3" spans="1:3" ht="15">
      <c r="A3" s="27">
        <v>2</v>
      </c>
      <c r="B3" s="14" t="s">
        <v>127</v>
      </c>
      <c r="C3" s="57">
        <f>'Tímy ZČ'!H33</f>
        <v>317</v>
      </c>
    </row>
    <row r="4" spans="1:3" ht="15">
      <c r="A4" s="27">
        <v>3</v>
      </c>
      <c r="B4" s="14" t="s">
        <v>179</v>
      </c>
      <c r="C4" s="57">
        <f>'Tímy ZČ'!H9</f>
        <v>314</v>
      </c>
    </row>
    <row r="5" spans="1:3" ht="15">
      <c r="A5" s="27">
        <v>4</v>
      </c>
      <c r="B5" s="14" t="s">
        <v>128</v>
      </c>
      <c r="C5" s="57">
        <f>'Tímy ZČ'!H37</f>
        <v>305</v>
      </c>
    </row>
    <row r="6" spans="1:3" ht="15">
      <c r="A6" s="27">
        <v>5</v>
      </c>
      <c r="B6" s="14" t="s">
        <v>125</v>
      </c>
      <c r="C6" s="57">
        <f>'Tímy ZČ'!H25</f>
        <v>303</v>
      </c>
    </row>
    <row r="7" spans="1:3" ht="15">
      <c r="A7" s="27">
        <v>6</v>
      </c>
      <c r="B7" s="14" t="s">
        <v>149</v>
      </c>
      <c r="C7" s="57">
        <f>'Tímy ZČ'!H13</f>
        <v>297</v>
      </c>
    </row>
    <row r="8" spans="1:3" ht="15">
      <c r="A8" s="27">
        <v>7</v>
      </c>
      <c r="B8" s="14" t="s">
        <v>121</v>
      </c>
      <c r="C8" s="57">
        <f>'Tímy ZČ'!H21</f>
        <v>295</v>
      </c>
    </row>
    <row r="9" spans="1:3" ht="15">
      <c r="A9" s="27">
        <v>8</v>
      </c>
      <c r="B9" s="14" t="s">
        <v>118</v>
      </c>
      <c r="C9" s="57">
        <f>'Tímy ZČ'!H41</f>
        <v>281</v>
      </c>
    </row>
    <row r="10" spans="1:3" ht="15">
      <c r="A10" s="57">
        <v>9</v>
      </c>
      <c r="B10" s="14" t="s">
        <v>132</v>
      </c>
      <c r="C10" s="57">
        <f>'Tímy ZČ'!H69</f>
        <v>253</v>
      </c>
    </row>
    <row r="11" spans="1:3" ht="15">
      <c r="A11" s="57">
        <v>10</v>
      </c>
      <c r="B11" s="14" t="s">
        <v>131</v>
      </c>
      <c r="C11" s="57">
        <f>'Tímy ZČ'!H65</f>
        <v>252</v>
      </c>
    </row>
    <row r="12" spans="1:3" ht="15">
      <c r="A12" s="57">
        <v>11</v>
      </c>
      <c r="B12" s="14" t="s">
        <v>124</v>
      </c>
      <c r="C12" s="57">
        <f>'Tímy ZČ'!H53</f>
        <v>245</v>
      </c>
    </row>
    <row r="13" spans="1:3" ht="15">
      <c r="A13" s="57">
        <v>12</v>
      </c>
      <c r="B13" s="14" t="s">
        <v>129</v>
      </c>
      <c r="C13" s="57">
        <f>'Tímy ZČ'!H57</f>
        <v>244</v>
      </c>
    </row>
    <row r="14" spans="1:3" ht="15">
      <c r="A14" s="57">
        <v>13</v>
      </c>
      <c r="B14" s="14" t="s">
        <v>126</v>
      </c>
      <c r="C14" s="57">
        <f>'Tímy ZČ'!H29</f>
        <v>243</v>
      </c>
    </row>
    <row r="15" spans="1:3" ht="15">
      <c r="A15" s="57">
        <v>14</v>
      </c>
      <c r="B15" s="14" t="s">
        <v>123</v>
      </c>
      <c r="C15" s="57">
        <f>'Tímy ZČ'!H49</f>
        <v>235</v>
      </c>
    </row>
    <row r="16" spans="1:3" ht="15">
      <c r="A16" s="57">
        <v>15</v>
      </c>
      <c r="B16" s="14" t="s">
        <v>120</v>
      </c>
      <c r="C16" s="57">
        <f>'Tímy ZČ'!H45</f>
        <v>215</v>
      </c>
    </row>
    <row r="17" spans="1:3" ht="15">
      <c r="A17" s="57">
        <v>16</v>
      </c>
      <c r="B17" s="14" t="s">
        <v>130</v>
      </c>
      <c r="C17" s="57">
        <f>'Tímy ZČ'!H61</f>
        <v>139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="115" zoomScaleNormal="115" workbookViewId="0" topLeftCell="A19">
      <selection activeCell="I38" sqref="I38"/>
    </sheetView>
  </sheetViews>
  <sheetFormatPr defaultColWidth="9.140625" defaultRowHeight="15"/>
  <cols>
    <col min="1" max="1" width="40.57421875" style="0" customWidth="1"/>
    <col min="2" max="2" width="8.7109375" style="0" customWidth="1"/>
    <col min="3" max="3" width="6.421875" style="69" customWidth="1"/>
    <col min="8" max="8" width="12.421875" style="0" bestFit="1" customWidth="1"/>
    <col min="9" max="9" width="9.140625" style="49" customWidth="1"/>
    <col min="10" max="10" width="24.00390625" style="0" bestFit="1" customWidth="1"/>
    <col min="11" max="11" width="4.00390625" style="0" bestFit="1" customWidth="1"/>
    <col min="12" max="12" width="20.00390625" style="0" bestFit="1" customWidth="1"/>
  </cols>
  <sheetData>
    <row r="1" spans="1:3" ht="18.75">
      <c r="A1" s="3" t="s">
        <v>35</v>
      </c>
      <c r="B1" s="3"/>
      <c r="C1" s="64"/>
    </row>
    <row r="2" spans="1:3" ht="15.75">
      <c r="A2" s="4" t="s">
        <v>32</v>
      </c>
      <c r="B2" s="4"/>
      <c r="C2" s="65"/>
    </row>
    <row r="3" spans="1:3" ht="15.75">
      <c r="A3" s="4" t="s">
        <v>31</v>
      </c>
      <c r="B3" s="4"/>
      <c r="C3" s="65"/>
    </row>
    <row r="4" spans="1:3" ht="16.5" thickBot="1">
      <c r="A4" s="4"/>
      <c r="B4" s="4"/>
      <c r="C4" s="65"/>
    </row>
    <row r="5" spans="1:9" ht="15.75">
      <c r="A5" s="184" t="s">
        <v>70</v>
      </c>
      <c r="B5" s="185"/>
      <c r="C5" s="186"/>
      <c r="D5" s="187" t="s">
        <v>0</v>
      </c>
      <c r="E5" s="188" t="s">
        <v>1</v>
      </c>
      <c r="F5" s="187" t="s">
        <v>2</v>
      </c>
      <c r="G5" s="188" t="s">
        <v>30</v>
      </c>
      <c r="H5" s="189" t="s">
        <v>29</v>
      </c>
      <c r="I5" s="190" t="s">
        <v>181</v>
      </c>
    </row>
    <row r="6" spans="1:10" ht="15.75">
      <c r="A6" s="191" t="s">
        <v>86</v>
      </c>
      <c r="B6" s="15"/>
      <c r="C6" s="67"/>
      <c r="D6" s="52"/>
      <c r="E6" s="52"/>
      <c r="F6" s="52"/>
      <c r="G6" s="52"/>
      <c r="H6" s="52"/>
      <c r="I6" s="192" t="s">
        <v>137</v>
      </c>
      <c r="J6" s="24"/>
    </row>
    <row r="7" spans="1:9" ht="15">
      <c r="A7" s="193" t="s">
        <v>135</v>
      </c>
      <c r="B7" s="63" t="s">
        <v>66</v>
      </c>
      <c r="C7" s="68">
        <v>1</v>
      </c>
      <c r="D7" s="5">
        <v>0</v>
      </c>
      <c r="E7" s="5">
        <v>43</v>
      </c>
      <c r="F7" s="5">
        <v>51</v>
      </c>
      <c r="G7" s="5">
        <v>48</v>
      </c>
      <c r="H7" s="5">
        <f>SUM(D7:G7)</f>
        <v>142</v>
      </c>
      <c r="I7" s="194"/>
    </row>
    <row r="8" spans="1:9" ht="15">
      <c r="A8" s="193" t="s">
        <v>136</v>
      </c>
      <c r="B8" s="63" t="s">
        <v>66</v>
      </c>
      <c r="C8" s="68">
        <v>2</v>
      </c>
      <c r="D8" s="5">
        <v>0</v>
      </c>
      <c r="E8" s="5">
        <v>46</v>
      </c>
      <c r="F8" s="5">
        <v>63</v>
      </c>
      <c r="G8" s="5">
        <v>49</v>
      </c>
      <c r="H8" s="5">
        <f>SUM(D8:G8)</f>
        <v>158</v>
      </c>
      <c r="I8" s="194"/>
    </row>
    <row r="9" spans="1:9" ht="15">
      <c r="A9" s="193"/>
      <c r="B9" s="1"/>
      <c r="C9" s="68"/>
      <c r="D9" s="5"/>
      <c r="E9" s="5"/>
      <c r="F9" s="5"/>
      <c r="G9" s="5"/>
      <c r="H9" s="73">
        <f>H7+H8</f>
        <v>300</v>
      </c>
      <c r="I9" s="194"/>
    </row>
    <row r="10" spans="1:10" ht="15.75">
      <c r="A10" s="195" t="s">
        <v>103</v>
      </c>
      <c r="B10" s="15"/>
      <c r="C10" s="67"/>
      <c r="D10" s="52"/>
      <c r="E10" s="52"/>
      <c r="F10" s="52"/>
      <c r="G10" s="52"/>
      <c r="H10" s="52"/>
      <c r="I10" s="196"/>
      <c r="J10" s="24"/>
    </row>
    <row r="11" spans="1:10" ht="15">
      <c r="A11" s="193" t="s">
        <v>133</v>
      </c>
      <c r="B11" s="63" t="s">
        <v>66</v>
      </c>
      <c r="C11" s="68">
        <v>1</v>
      </c>
      <c r="D11" s="23">
        <v>30</v>
      </c>
      <c r="E11" s="23">
        <v>45</v>
      </c>
      <c r="F11" s="23">
        <v>0</v>
      </c>
      <c r="G11" s="23">
        <v>48</v>
      </c>
      <c r="H11" s="5">
        <f>SUM(D11:G11)</f>
        <v>123</v>
      </c>
      <c r="I11" s="197"/>
      <c r="J11" s="24"/>
    </row>
    <row r="12" spans="1:9" ht="15">
      <c r="A12" s="193" t="s">
        <v>134</v>
      </c>
      <c r="B12" s="63" t="s">
        <v>66</v>
      </c>
      <c r="C12" s="68">
        <v>2</v>
      </c>
      <c r="D12" s="5">
        <v>0</v>
      </c>
      <c r="E12" s="5">
        <v>67</v>
      </c>
      <c r="F12" s="5">
        <v>45</v>
      </c>
      <c r="G12" s="5">
        <v>43</v>
      </c>
      <c r="H12" s="5">
        <f>SUM(D12:G12)</f>
        <v>155</v>
      </c>
      <c r="I12" s="194"/>
    </row>
    <row r="13" spans="1:9" ht="15.75" thickBot="1">
      <c r="A13" s="198"/>
      <c r="B13" s="199"/>
      <c r="C13" s="200"/>
      <c r="D13" s="201"/>
      <c r="E13" s="201"/>
      <c r="F13" s="201"/>
      <c r="G13" s="201"/>
      <c r="H13" s="202">
        <f>H11+H12</f>
        <v>278</v>
      </c>
      <c r="I13" s="203"/>
    </row>
    <row r="14" spans="1:9" ht="15.75">
      <c r="A14" s="204" t="s">
        <v>71</v>
      </c>
      <c r="B14" s="185"/>
      <c r="C14" s="186"/>
      <c r="D14" s="187" t="s">
        <v>0</v>
      </c>
      <c r="E14" s="188" t="s">
        <v>1</v>
      </c>
      <c r="F14" s="187" t="s">
        <v>2</v>
      </c>
      <c r="G14" s="188" t="s">
        <v>30</v>
      </c>
      <c r="H14" s="189" t="s">
        <v>29</v>
      </c>
      <c r="I14" s="190" t="s">
        <v>181</v>
      </c>
    </row>
    <row r="15" spans="1:10" ht="15.75">
      <c r="A15" s="195" t="s">
        <v>100</v>
      </c>
      <c r="B15" s="15"/>
      <c r="C15" s="67"/>
      <c r="D15" s="52"/>
      <c r="E15" s="52"/>
      <c r="F15" s="52"/>
      <c r="G15" s="52"/>
      <c r="H15" s="52"/>
      <c r="I15" s="192" t="s">
        <v>137</v>
      </c>
      <c r="J15" s="24"/>
    </row>
    <row r="16" spans="1:9" ht="15">
      <c r="A16" s="193" t="s">
        <v>135</v>
      </c>
      <c r="B16" s="63" t="s">
        <v>66</v>
      </c>
      <c r="C16" s="68">
        <v>4</v>
      </c>
      <c r="D16" s="5">
        <v>0</v>
      </c>
      <c r="E16" s="5">
        <v>66</v>
      </c>
      <c r="F16" s="5">
        <v>67</v>
      </c>
      <c r="G16" s="5">
        <v>71</v>
      </c>
      <c r="H16" s="5">
        <f>SUM(D16:G16)</f>
        <v>204</v>
      </c>
      <c r="I16" s="194"/>
    </row>
    <row r="17" spans="1:9" ht="15">
      <c r="A17" s="193" t="s">
        <v>148</v>
      </c>
      <c r="B17" s="63" t="s">
        <v>66</v>
      </c>
      <c r="C17" s="68">
        <v>5</v>
      </c>
      <c r="D17" s="5">
        <v>28</v>
      </c>
      <c r="E17" s="5">
        <v>45</v>
      </c>
      <c r="F17" s="5">
        <v>45</v>
      </c>
      <c r="G17" s="5">
        <v>0</v>
      </c>
      <c r="H17" s="5">
        <f>SUM(D17:G17)</f>
        <v>118</v>
      </c>
      <c r="I17" s="194"/>
    </row>
    <row r="18" spans="1:9" ht="15">
      <c r="A18" s="193"/>
      <c r="B18" s="1"/>
      <c r="C18" s="68"/>
      <c r="D18" s="5"/>
      <c r="E18" s="5"/>
      <c r="F18" s="5"/>
      <c r="G18" s="5"/>
      <c r="H18" s="73">
        <f>H16+H17</f>
        <v>322</v>
      </c>
      <c r="I18" s="194"/>
    </row>
    <row r="19" spans="1:9" ht="15.75">
      <c r="A19" s="195" t="s">
        <v>92</v>
      </c>
      <c r="B19" s="15"/>
      <c r="C19" s="67"/>
      <c r="D19" s="52"/>
      <c r="E19" s="52"/>
      <c r="F19" s="52"/>
      <c r="G19" s="52"/>
      <c r="H19" s="52"/>
      <c r="I19" s="192"/>
    </row>
    <row r="20" spans="1:9" ht="15">
      <c r="A20" s="193" t="s">
        <v>146</v>
      </c>
      <c r="B20" s="63" t="s">
        <v>66</v>
      </c>
      <c r="C20" s="68">
        <v>4</v>
      </c>
      <c r="D20" s="23">
        <v>50</v>
      </c>
      <c r="E20" s="23">
        <v>0</v>
      </c>
      <c r="F20" s="23">
        <v>50</v>
      </c>
      <c r="G20" s="23">
        <v>43</v>
      </c>
      <c r="H20" s="5">
        <f>SUM(D20:G20)</f>
        <v>143</v>
      </c>
      <c r="I20" s="194"/>
    </row>
    <row r="21" spans="1:9" ht="15">
      <c r="A21" s="193" t="s">
        <v>147</v>
      </c>
      <c r="B21" s="63" t="s">
        <v>66</v>
      </c>
      <c r="C21" s="68">
        <v>5</v>
      </c>
      <c r="D21" s="23">
        <v>0</v>
      </c>
      <c r="E21" s="23">
        <v>62</v>
      </c>
      <c r="F21" s="23">
        <v>47</v>
      </c>
      <c r="G21" s="23">
        <v>67</v>
      </c>
      <c r="H21" s="5">
        <f>SUM(D21:G21)</f>
        <v>176</v>
      </c>
      <c r="I21" s="194"/>
    </row>
    <row r="22" spans="1:9" ht="15.75" thickBot="1">
      <c r="A22" s="198"/>
      <c r="B22" s="199"/>
      <c r="C22" s="200"/>
      <c r="D22" s="201"/>
      <c r="E22" s="201"/>
      <c r="F22" s="201"/>
      <c r="G22" s="201"/>
      <c r="H22" s="202">
        <f>SUM(H20:H21)</f>
        <v>319</v>
      </c>
      <c r="I22" s="203"/>
    </row>
    <row r="23" spans="1:9" ht="15.75">
      <c r="A23" s="204" t="s">
        <v>72</v>
      </c>
      <c r="B23" s="185"/>
      <c r="C23" s="186"/>
      <c r="D23" s="187" t="s">
        <v>0</v>
      </c>
      <c r="E23" s="188" t="s">
        <v>1</v>
      </c>
      <c r="F23" s="187" t="s">
        <v>2</v>
      </c>
      <c r="G23" s="188" t="s">
        <v>30</v>
      </c>
      <c r="H23" s="189" t="s">
        <v>29</v>
      </c>
      <c r="I23" s="190" t="s">
        <v>181</v>
      </c>
    </row>
    <row r="24" spans="1:10" ht="15.75">
      <c r="A24" s="195" t="s">
        <v>180</v>
      </c>
      <c r="B24" s="15"/>
      <c r="C24" s="67"/>
      <c r="D24" s="52"/>
      <c r="E24" s="52"/>
      <c r="F24" s="52"/>
      <c r="G24" s="52"/>
      <c r="H24" s="52"/>
      <c r="I24" s="205"/>
      <c r="J24" s="24"/>
    </row>
    <row r="25" spans="1:9" ht="15">
      <c r="A25" s="193" t="s">
        <v>142</v>
      </c>
      <c r="B25" s="63" t="s">
        <v>66</v>
      </c>
      <c r="C25" s="68">
        <v>7</v>
      </c>
      <c r="D25" s="23">
        <v>44</v>
      </c>
      <c r="E25" s="23">
        <v>44</v>
      </c>
      <c r="F25" s="23">
        <v>49</v>
      </c>
      <c r="G25" s="23">
        <v>0</v>
      </c>
      <c r="H25" s="5">
        <f>SUM(D25:G25)</f>
        <v>137</v>
      </c>
      <c r="I25" s="194"/>
    </row>
    <row r="26" spans="1:9" ht="15">
      <c r="A26" s="193" t="s">
        <v>143</v>
      </c>
      <c r="B26" s="63" t="s">
        <v>66</v>
      </c>
      <c r="C26" s="68">
        <v>8</v>
      </c>
      <c r="D26" s="23">
        <v>50</v>
      </c>
      <c r="E26" s="23">
        <v>47</v>
      </c>
      <c r="F26" s="23">
        <v>51</v>
      </c>
      <c r="G26" s="23">
        <v>0</v>
      </c>
      <c r="H26" s="5">
        <f>SUM(D26:G26)</f>
        <v>148</v>
      </c>
      <c r="I26" s="194"/>
    </row>
    <row r="27" spans="1:9" ht="15">
      <c r="A27" s="193"/>
      <c r="B27" s="1"/>
      <c r="C27" s="68"/>
      <c r="D27" s="5"/>
      <c r="E27" s="5"/>
      <c r="F27" s="5"/>
      <c r="G27" s="5"/>
      <c r="H27" s="73">
        <f>SUM(H25:H26)</f>
        <v>285</v>
      </c>
      <c r="I27" s="194"/>
    </row>
    <row r="28" spans="1:9" ht="15.75">
      <c r="A28" s="195" t="s">
        <v>182</v>
      </c>
      <c r="B28" s="15"/>
      <c r="C28" s="67"/>
      <c r="D28" s="52"/>
      <c r="E28" s="52"/>
      <c r="F28" s="52"/>
      <c r="G28" s="52"/>
      <c r="H28" s="52"/>
      <c r="I28" s="192" t="s">
        <v>137</v>
      </c>
    </row>
    <row r="29" spans="1:9" ht="15">
      <c r="A29" s="193" t="s">
        <v>144</v>
      </c>
      <c r="B29" s="63" t="s">
        <v>66</v>
      </c>
      <c r="C29" s="68">
        <v>7</v>
      </c>
      <c r="D29" s="5">
        <v>49</v>
      </c>
      <c r="E29" s="5">
        <v>61</v>
      </c>
      <c r="F29" s="5">
        <v>0</v>
      </c>
      <c r="G29" s="5">
        <v>72</v>
      </c>
      <c r="H29" s="5">
        <f>SUM(D29:G29)</f>
        <v>182</v>
      </c>
      <c r="I29" s="194"/>
    </row>
    <row r="30" spans="1:9" ht="15">
      <c r="A30" s="193" t="s">
        <v>145</v>
      </c>
      <c r="B30" s="63" t="s">
        <v>66</v>
      </c>
      <c r="C30" s="68">
        <v>8</v>
      </c>
      <c r="D30" s="5">
        <v>62</v>
      </c>
      <c r="E30" s="5">
        <v>0</v>
      </c>
      <c r="F30" s="5">
        <v>60</v>
      </c>
      <c r="G30" s="5">
        <v>67</v>
      </c>
      <c r="H30" s="5">
        <f>SUM(D30:G30)</f>
        <v>189</v>
      </c>
      <c r="I30" s="194"/>
    </row>
    <row r="31" spans="1:9" ht="15.75" thickBot="1">
      <c r="A31" s="198"/>
      <c r="B31" s="199"/>
      <c r="C31" s="200"/>
      <c r="D31" s="201"/>
      <c r="E31" s="201"/>
      <c r="F31" s="201"/>
      <c r="G31" s="201"/>
      <c r="H31" s="202">
        <f>SUM(H29:H30)</f>
        <v>371</v>
      </c>
      <c r="I31" s="203"/>
    </row>
    <row r="32" spans="1:9" ht="15.75">
      <c r="A32" s="204" t="s">
        <v>73</v>
      </c>
      <c r="B32" s="185"/>
      <c r="C32" s="186"/>
      <c r="D32" s="187" t="s">
        <v>0</v>
      </c>
      <c r="E32" s="188" t="s">
        <v>1</v>
      </c>
      <c r="F32" s="187" t="s">
        <v>2</v>
      </c>
      <c r="G32" s="188" t="s">
        <v>30</v>
      </c>
      <c r="H32" s="189" t="s">
        <v>29</v>
      </c>
      <c r="I32" s="190" t="s">
        <v>181</v>
      </c>
    </row>
    <row r="33" spans="1:9" ht="15.75">
      <c r="A33" s="195" t="s">
        <v>89</v>
      </c>
      <c r="B33" s="15"/>
      <c r="C33" s="67"/>
      <c r="D33" s="52"/>
      <c r="E33" s="52"/>
      <c r="F33" s="52"/>
      <c r="G33" s="52"/>
      <c r="H33" s="52"/>
      <c r="I33" s="192"/>
    </row>
    <row r="34" spans="1:9" ht="15">
      <c r="A34" s="193" t="s">
        <v>138</v>
      </c>
      <c r="B34" s="63" t="s">
        <v>66</v>
      </c>
      <c r="C34" s="68">
        <v>10</v>
      </c>
      <c r="D34" s="5">
        <v>63</v>
      </c>
      <c r="E34" s="5">
        <v>37</v>
      </c>
      <c r="F34" s="5">
        <v>60</v>
      </c>
      <c r="G34" s="5">
        <v>0</v>
      </c>
      <c r="H34" s="5">
        <f>SUM(D34:G34)</f>
        <v>160</v>
      </c>
      <c r="I34" s="194"/>
    </row>
    <row r="35" spans="1:9" ht="15">
      <c r="A35" s="193" t="s">
        <v>139</v>
      </c>
      <c r="B35" s="63" t="s">
        <v>66</v>
      </c>
      <c r="C35" s="68">
        <v>11</v>
      </c>
      <c r="D35" s="5">
        <v>41</v>
      </c>
      <c r="E35" s="5">
        <v>42</v>
      </c>
      <c r="F35" s="5">
        <v>48</v>
      </c>
      <c r="G35" s="5">
        <v>0</v>
      </c>
      <c r="H35" s="5">
        <f>SUM(D35:G35)</f>
        <v>131</v>
      </c>
      <c r="I35" s="194"/>
    </row>
    <row r="36" spans="1:9" ht="15">
      <c r="A36" s="193"/>
      <c r="B36" s="1"/>
      <c r="C36" s="68"/>
      <c r="D36" s="5"/>
      <c r="E36" s="5"/>
      <c r="F36" s="5"/>
      <c r="G36" s="5"/>
      <c r="H36" s="73">
        <f>SUM(H34:H35)</f>
        <v>291</v>
      </c>
      <c r="I36" s="194"/>
    </row>
    <row r="37" spans="1:9" ht="15.75">
      <c r="A37" s="195" t="s">
        <v>97</v>
      </c>
      <c r="B37" s="15"/>
      <c r="C37" s="67"/>
      <c r="D37" s="52"/>
      <c r="E37" s="52"/>
      <c r="F37" s="52"/>
      <c r="G37" s="52"/>
      <c r="H37" s="52"/>
      <c r="I37" s="192" t="s">
        <v>137</v>
      </c>
    </row>
    <row r="38" spans="1:9" ht="15">
      <c r="A38" s="193" t="s">
        <v>140</v>
      </c>
      <c r="B38" s="63" t="s">
        <v>66</v>
      </c>
      <c r="C38" s="68">
        <v>10</v>
      </c>
      <c r="D38" s="5">
        <v>64</v>
      </c>
      <c r="E38" s="5">
        <v>52</v>
      </c>
      <c r="F38" s="5">
        <v>48</v>
      </c>
      <c r="G38" s="5">
        <v>0</v>
      </c>
      <c r="H38" s="5">
        <f>SUM(D38:G38)</f>
        <v>164</v>
      </c>
      <c r="I38" s="194"/>
    </row>
    <row r="39" spans="1:9" ht="15">
      <c r="A39" s="193" t="s">
        <v>141</v>
      </c>
      <c r="B39" s="63" t="s">
        <v>66</v>
      </c>
      <c r="C39" s="68">
        <v>11</v>
      </c>
      <c r="D39" s="5">
        <v>52</v>
      </c>
      <c r="E39" s="5">
        <v>49</v>
      </c>
      <c r="F39" s="5">
        <v>35</v>
      </c>
      <c r="G39" s="5">
        <v>0</v>
      </c>
      <c r="H39" s="5">
        <f>SUM(D39:G39)</f>
        <v>136</v>
      </c>
      <c r="I39" s="194"/>
    </row>
    <row r="40" spans="1:9" ht="15.75" thickBot="1">
      <c r="A40" s="206"/>
      <c r="B40" s="199"/>
      <c r="C40" s="200"/>
      <c r="D40" s="201"/>
      <c r="E40" s="201"/>
      <c r="F40" s="201"/>
      <c r="G40" s="201"/>
      <c r="H40" s="202">
        <f>SUM(H38:H39)</f>
        <v>300</v>
      </c>
      <c r="I40" s="203"/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15" zoomScaleNormal="115" workbookViewId="0" topLeftCell="A1">
      <selection activeCell="J12" sqref="J12"/>
    </sheetView>
  </sheetViews>
  <sheetFormatPr defaultColWidth="9.140625" defaultRowHeight="15"/>
  <cols>
    <col min="1" max="1" width="40.57421875" style="0" customWidth="1"/>
    <col min="2" max="2" width="8.7109375" style="0" customWidth="1"/>
    <col min="3" max="3" width="8.7109375" style="69" customWidth="1"/>
    <col min="8" max="8" width="12.421875" style="0" bestFit="1" customWidth="1"/>
    <col min="9" max="9" width="9.140625" style="49" customWidth="1"/>
    <col min="10" max="10" width="24.00390625" style="0" bestFit="1" customWidth="1"/>
    <col min="11" max="11" width="4.00390625" style="0" bestFit="1" customWidth="1"/>
    <col min="12" max="12" width="20.00390625" style="0" bestFit="1" customWidth="1"/>
  </cols>
  <sheetData>
    <row r="1" spans="1:3" ht="18.75">
      <c r="A1" s="3" t="s">
        <v>35</v>
      </c>
      <c r="B1" s="3"/>
      <c r="C1" s="64"/>
    </row>
    <row r="2" spans="1:3" ht="15.75">
      <c r="A2" s="4" t="s">
        <v>32</v>
      </c>
      <c r="B2" s="4"/>
      <c r="C2" s="65"/>
    </row>
    <row r="3" spans="1:3" ht="15.75">
      <c r="A3" s="4" t="s">
        <v>31</v>
      </c>
      <c r="B3" s="4"/>
      <c r="C3" s="65"/>
    </row>
    <row r="4" spans="1:3" ht="15.75">
      <c r="A4" s="4"/>
      <c r="B4" s="4"/>
      <c r="C4" s="65"/>
    </row>
    <row r="5" spans="1:3" ht="15.75">
      <c r="A5" s="4"/>
      <c r="B5" s="4"/>
      <c r="C5" s="65"/>
    </row>
    <row r="6" ht="15.75" thickBot="1"/>
    <row r="7" spans="1:9" ht="15.75">
      <c r="A7" s="184" t="s">
        <v>68</v>
      </c>
      <c r="B7" s="185"/>
      <c r="C7" s="186"/>
      <c r="D7" s="207" t="s">
        <v>0</v>
      </c>
      <c r="E7" s="208" t="s">
        <v>1</v>
      </c>
      <c r="F7" s="207" t="s">
        <v>2</v>
      </c>
      <c r="G7" s="208" t="s">
        <v>30</v>
      </c>
      <c r="H7" s="209" t="s">
        <v>29</v>
      </c>
      <c r="I7" s="190" t="s">
        <v>181</v>
      </c>
    </row>
    <row r="8" spans="1:10" ht="15.75">
      <c r="A8" s="191" t="s">
        <v>86</v>
      </c>
      <c r="B8" s="15"/>
      <c r="C8" s="67"/>
      <c r="D8" s="51"/>
      <c r="E8" s="51"/>
      <c r="F8" s="51"/>
      <c r="G8" s="51"/>
      <c r="H8" s="51"/>
      <c r="I8" s="192" t="s">
        <v>137</v>
      </c>
      <c r="J8" s="24"/>
    </row>
    <row r="9" spans="1:9" ht="15">
      <c r="A9" s="193" t="s">
        <v>136</v>
      </c>
      <c r="B9" s="63" t="s">
        <v>67</v>
      </c>
      <c r="C9" s="68">
        <v>1</v>
      </c>
      <c r="D9" s="1">
        <v>52</v>
      </c>
      <c r="E9" s="1">
        <v>0</v>
      </c>
      <c r="F9" s="1">
        <v>54</v>
      </c>
      <c r="G9" s="1">
        <v>49</v>
      </c>
      <c r="H9" s="1">
        <f>SUM(D9:G9)</f>
        <v>155</v>
      </c>
      <c r="I9" s="194"/>
    </row>
    <row r="10" spans="1:9" ht="15">
      <c r="A10" s="193" t="s">
        <v>135</v>
      </c>
      <c r="B10" s="63" t="s">
        <v>67</v>
      </c>
      <c r="C10" s="68">
        <v>2</v>
      </c>
      <c r="D10" s="1">
        <v>49</v>
      </c>
      <c r="E10" s="1">
        <v>45</v>
      </c>
      <c r="F10" s="1">
        <v>0</v>
      </c>
      <c r="G10" s="1">
        <v>49</v>
      </c>
      <c r="H10" s="1">
        <f>SUM(D10:G10)</f>
        <v>143</v>
      </c>
      <c r="I10" s="194"/>
    </row>
    <row r="11" spans="1:9" ht="15">
      <c r="A11" s="193"/>
      <c r="B11" s="1"/>
      <c r="C11" s="68"/>
      <c r="D11" s="1"/>
      <c r="E11" s="1"/>
      <c r="F11" s="1"/>
      <c r="G11" s="1"/>
      <c r="H11" s="25">
        <f>H9+H10</f>
        <v>298</v>
      </c>
      <c r="I11" s="194"/>
    </row>
    <row r="12" spans="1:10" ht="15.75">
      <c r="A12" s="195" t="s">
        <v>100</v>
      </c>
      <c r="B12" s="15"/>
      <c r="C12" s="67"/>
      <c r="D12" s="51"/>
      <c r="E12" s="51"/>
      <c r="F12" s="51"/>
      <c r="G12" s="51"/>
      <c r="H12" s="51"/>
      <c r="I12" s="196"/>
      <c r="J12" s="24"/>
    </row>
    <row r="13" spans="1:10" ht="15">
      <c r="A13" s="193" t="s">
        <v>135</v>
      </c>
      <c r="B13" s="74" t="s">
        <v>67</v>
      </c>
      <c r="C13" s="68">
        <v>1</v>
      </c>
      <c r="D13" s="14">
        <v>71</v>
      </c>
      <c r="E13" s="14">
        <v>0</v>
      </c>
      <c r="F13" s="14">
        <v>51</v>
      </c>
      <c r="G13" s="14">
        <v>55</v>
      </c>
      <c r="H13" s="1">
        <f>SUM(D13:G13)</f>
        <v>177</v>
      </c>
      <c r="I13" s="197"/>
      <c r="J13" s="24"/>
    </row>
    <row r="14" spans="1:9" ht="15">
      <c r="A14" s="193" t="s">
        <v>148</v>
      </c>
      <c r="B14" s="74" t="s">
        <v>67</v>
      </c>
      <c r="C14" s="68">
        <v>2</v>
      </c>
      <c r="D14" s="1">
        <v>0</v>
      </c>
      <c r="E14" s="1">
        <v>27</v>
      </c>
      <c r="F14" s="1">
        <v>45</v>
      </c>
      <c r="G14" s="1">
        <v>45</v>
      </c>
      <c r="H14" s="1">
        <f>SUM(D14:G14)</f>
        <v>117</v>
      </c>
      <c r="I14" s="194"/>
    </row>
    <row r="15" spans="1:9" ht="15">
      <c r="A15" s="214"/>
      <c r="B15" s="212"/>
      <c r="C15" s="211"/>
      <c r="D15" s="212"/>
      <c r="E15" s="212"/>
      <c r="F15" s="212"/>
      <c r="G15" s="212"/>
      <c r="H15" s="215">
        <f>H13+H14</f>
        <v>294</v>
      </c>
      <c r="I15" s="194"/>
    </row>
    <row r="16" spans="1:9" ht="15">
      <c r="A16" s="216"/>
      <c r="B16" s="217"/>
      <c r="C16" s="216"/>
      <c r="D16" s="217"/>
      <c r="E16" s="217"/>
      <c r="F16" s="217"/>
      <c r="G16" s="217"/>
      <c r="H16" s="217"/>
      <c r="I16" s="50"/>
    </row>
    <row r="17" spans="1:9" ht="15">
      <c r="A17" s="216"/>
      <c r="B17" s="217"/>
      <c r="C17" s="216"/>
      <c r="D17" s="217"/>
      <c r="E17" s="217"/>
      <c r="F17" s="217"/>
      <c r="G17" s="217"/>
      <c r="H17" s="217"/>
      <c r="I17" s="50"/>
    </row>
    <row r="18" spans="1:9" ht="15.75" thickBot="1">
      <c r="A18" s="216"/>
      <c r="B18" s="217"/>
      <c r="C18" s="216"/>
      <c r="D18" s="217"/>
      <c r="E18" s="217"/>
      <c r="F18" s="217"/>
      <c r="G18" s="217"/>
      <c r="H18" s="217"/>
      <c r="I18" s="50"/>
    </row>
    <row r="19" spans="1:9" ht="15.75">
      <c r="A19" s="204" t="s">
        <v>69</v>
      </c>
      <c r="B19" s="185"/>
      <c r="C19" s="186"/>
      <c r="D19" s="207" t="s">
        <v>0</v>
      </c>
      <c r="E19" s="208" t="s">
        <v>1</v>
      </c>
      <c r="F19" s="207" t="s">
        <v>2</v>
      </c>
      <c r="G19" s="208" t="s">
        <v>30</v>
      </c>
      <c r="H19" s="209" t="s">
        <v>29</v>
      </c>
      <c r="I19" s="190" t="s">
        <v>181</v>
      </c>
    </row>
    <row r="20" spans="1:10" ht="15.75">
      <c r="A20" s="195" t="s">
        <v>182</v>
      </c>
      <c r="B20" s="15"/>
      <c r="C20" s="67"/>
      <c r="D20" s="51"/>
      <c r="E20" s="51"/>
      <c r="F20" s="51"/>
      <c r="G20" s="51"/>
      <c r="H20" s="51"/>
      <c r="I20" s="205"/>
      <c r="J20" s="24"/>
    </row>
    <row r="21" spans="1:9" ht="15">
      <c r="A21" s="193" t="s">
        <v>145</v>
      </c>
      <c r="B21" s="74" t="s">
        <v>67</v>
      </c>
      <c r="C21" s="68">
        <v>7</v>
      </c>
      <c r="D21" s="1">
        <v>31</v>
      </c>
      <c r="E21" s="1">
        <v>51</v>
      </c>
      <c r="F21" s="1">
        <v>46</v>
      </c>
      <c r="G21" s="1">
        <v>0</v>
      </c>
      <c r="H21" s="1">
        <f>SUM(D21:G21)</f>
        <v>128</v>
      </c>
      <c r="I21" s="194"/>
    </row>
    <row r="22" spans="1:9" ht="15">
      <c r="A22" s="193" t="s">
        <v>144</v>
      </c>
      <c r="B22" s="74" t="s">
        <v>67</v>
      </c>
      <c r="C22" s="68">
        <v>8</v>
      </c>
      <c r="D22" s="1">
        <v>56</v>
      </c>
      <c r="E22" s="1">
        <v>48</v>
      </c>
      <c r="F22" s="1">
        <v>51</v>
      </c>
      <c r="G22" s="1">
        <v>0</v>
      </c>
      <c r="H22" s="1">
        <f>SUM(D22:G22)</f>
        <v>155</v>
      </c>
      <c r="I22" s="194"/>
    </row>
    <row r="23" spans="1:9" ht="15">
      <c r="A23" s="193"/>
      <c r="B23" s="1"/>
      <c r="C23" s="68"/>
      <c r="D23" s="1"/>
      <c r="E23" s="1"/>
      <c r="F23" s="1"/>
      <c r="G23" s="1"/>
      <c r="H23" s="25">
        <f>H21+H22</f>
        <v>283</v>
      </c>
      <c r="I23" s="194"/>
    </row>
    <row r="24" spans="1:9" ht="15.75">
      <c r="A24" s="195" t="s">
        <v>97</v>
      </c>
      <c r="B24" s="15"/>
      <c r="C24" s="67"/>
      <c r="D24" s="51"/>
      <c r="E24" s="51"/>
      <c r="F24" s="51"/>
      <c r="G24" s="51"/>
      <c r="H24" s="51"/>
      <c r="I24" s="192" t="s">
        <v>137</v>
      </c>
    </row>
    <row r="25" spans="1:9" ht="15">
      <c r="A25" s="193" t="s">
        <v>141</v>
      </c>
      <c r="B25" s="74" t="s">
        <v>67</v>
      </c>
      <c r="C25" s="68">
        <v>7</v>
      </c>
      <c r="D25" s="14">
        <v>46</v>
      </c>
      <c r="E25" s="14">
        <v>49</v>
      </c>
      <c r="F25" s="14">
        <v>69</v>
      </c>
      <c r="G25" s="14">
        <v>0</v>
      </c>
      <c r="H25" s="1">
        <f>SUM(D25:G25)</f>
        <v>164</v>
      </c>
      <c r="I25" s="194"/>
    </row>
    <row r="26" spans="1:9" ht="15">
      <c r="A26" s="193" t="s">
        <v>140</v>
      </c>
      <c r="B26" s="74" t="s">
        <v>67</v>
      </c>
      <c r="C26" s="68">
        <v>8</v>
      </c>
      <c r="D26" s="14">
        <v>41</v>
      </c>
      <c r="E26" s="14">
        <v>49</v>
      </c>
      <c r="F26" s="14">
        <v>0</v>
      </c>
      <c r="G26" s="14">
        <v>63</v>
      </c>
      <c r="H26" s="1">
        <f>SUM(D26:G26)</f>
        <v>153</v>
      </c>
      <c r="I26" s="194"/>
    </row>
    <row r="27" spans="1:9" ht="15.75" thickBot="1">
      <c r="A27" s="198"/>
      <c r="B27" s="199"/>
      <c r="C27" s="200"/>
      <c r="D27" s="199"/>
      <c r="E27" s="199"/>
      <c r="F27" s="199"/>
      <c r="G27" s="199"/>
      <c r="H27" s="210">
        <f>SUM(H25:H26)</f>
        <v>317</v>
      </c>
      <c r="I27" s="20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="115" zoomScaleNormal="115" workbookViewId="0" topLeftCell="A1">
      <selection activeCell="J28" sqref="J28"/>
    </sheetView>
  </sheetViews>
  <sheetFormatPr defaultColWidth="9.140625" defaultRowHeight="15"/>
  <cols>
    <col min="1" max="1" width="40.57421875" style="0" customWidth="1"/>
    <col min="2" max="2" width="8.7109375" style="0" customWidth="1"/>
    <col min="3" max="3" width="8.7109375" style="69" customWidth="1"/>
    <col min="8" max="8" width="12.421875" style="0" bestFit="1" customWidth="1"/>
    <col min="9" max="9" width="9.140625" style="49" customWidth="1"/>
    <col min="10" max="10" width="24.00390625" style="0" bestFit="1" customWidth="1"/>
    <col min="11" max="11" width="4.00390625" style="0" bestFit="1" customWidth="1"/>
    <col min="12" max="12" width="20.00390625" style="0" bestFit="1" customWidth="1"/>
  </cols>
  <sheetData>
    <row r="1" spans="1:3" ht="18.75">
      <c r="A1" s="3" t="s">
        <v>35</v>
      </c>
      <c r="B1" s="3"/>
      <c r="C1" s="64"/>
    </row>
    <row r="2" spans="1:3" ht="15.75">
      <c r="A2" s="4" t="s">
        <v>32</v>
      </c>
      <c r="B2" s="4"/>
      <c r="C2" s="65"/>
    </row>
    <row r="3" spans="1:3" ht="15.75">
      <c r="A3" s="4" t="s">
        <v>31</v>
      </c>
      <c r="B3" s="4"/>
      <c r="C3" s="65"/>
    </row>
    <row r="4" spans="1:3" ht="16.5" thickBot="1">
      <c r="A4" s="4"/>
      <c r="B4" s="4"/>
      <c r="C4" s="65"/>
    </row>
    <row r="5" spans="1:14" ht="15" customHeight="1">
      <c r="A5" s="184" t="s">
        <v>42</v>
      </c>
      <c r="B5" s="185"/>
      <c r="C5" s="186"/>
      <c r="D5" s="207" t="s">
        <v>0</v>
      </c>
      <c r="E5" s="208" t="s">
        <v>1</v>
      </c>
      <c r="F5" s="207" t="s">
        <v>2</v>
      </c>
      <c r="G5" s="208" t="s">
        <v>30</v>
      </c>
      <c r="H5" s="209" t="s">
        <v>29</v>
      </c>
      <c r="I5" s="190" t="s">
        <v>33</v>
      </c>
      <c r="K5" s="163" t="s">
        <v>127</v>
      </c>
      <c r="L5" s="164"/>
      <c r="M5" s="7"/>
      <c r="N5" s="8" t="s">
        <v>24</v>
      </c>
    </row>
    <row r="6" spans="1:14" ht="15" customHeight="1" thickBot="1">
      <c r="A6" s="191" t="s">
        <v>100</v>
      </c>
      <c r="B6" s="15"/>
      <c r="C6" s="67"/>
      <c r="D6" s="51"/>
      <c r="E6" s="51"/>
      <c r="F6" s="51"/>
      <c r="G6" s="51"/>
      <c r="H6" s="51"/>
      <c r="I6" s="192" t="s">
        <v>12</v>
      </c>
      <c r="J6" s="24"/>
      <c r="K6" s="165"/>
      <c r="L6" s="166"/>
      <c r="M6" s="7"/>
      <c r="N6" s="8"/>
    </row>
    <row r="7" spans="1:14" ht="15" customHeight="1" thickBot="1">
      <c r="A7" s="193" t="s">
        <v>135</v>
      </c>
      <c r="B7" s="63" t="s">
        <v>67</v>
      </c>
      <c r="C7" s="68">
        <v>4</v>
      </c>
      <c r="D7" s="1">
        <v>60</v>
      </c>
      <c r="E7" s="1">
        <v>44</v>
      </c>
      <c r="F7" s="1">
        <v>33</v>
      </c>
      <c r="G7" s="1">
        <v>0</v>
      </c>
      <c r="H7" s="1">
        <f>SUM(D7:G7)</f>
        <v>137</v>
      </c>
      <c r="I7" s="194"/>
      <c r="K7" s="7"/>
      <c r="L7" s="7"/>
      <c r="M7" s="7"/>
      <c r="N7" s="8"/>
    </row>
    <row r="8" spans="1:14" ht="15" customHeight="1">
      <c r="A8" s="193" t="s">
        <v>148</v>
      </c>
      <c r="B8" s="63" t="s">
        <v>67</v>
      </c>
      <c r="C8" s="68">
        <v>5</v>
      </c>
      <c r="D8" s="1">
        <v>60</v>
      </c>
      <c r="E8" s="1">
        <v>0</v>
      </c>
      <c r="F8" s="1">
        <v>45</v>
      </c>
      <c r="G8" s="1">
        <v>44</v>
      </c>
      <c r="H8" s="1">
        <f>SUM(D8:G8)</f>
        <v>149</v>
      </c>
      <c r="I8" s="194"/>
      <c r="K8" s="167" t="s">
        <v>119</v>
      </c>
      <c r="L8" s="168"/>
      <c r="M8" s="7"/>
      <c r="N8" s="8" t="s">
        <v>25</v>
      </c>
    </row>
    <row r="9" spans="1:14" ht="15" customHeight="1" thickBot="1">
      <c r="A9" s="193"/>
      <c r="B9" s="1"/>
      <c r="C9" s="68"/>
      <c r="D9" s="1"/>
      <c r="E9" s="1"/>
      <c r="F9" s="1"/>
      <c r="G9" s="1"/>
      <c r="H9" s="25">
        <f>H7+H8</f>
        <v>286</v>
      </c>
      <c r="I9" s="194"/>
      <c r="K9" s="169"/>
      <c r="L9" s="170"/>
      <c r="M9" s="7"/>
      <c r="N9" s="8"/>
    </row>
    <row r="10" spans="1:14" ht="15" customHeight="1" thickBot="1">
      <c r="A10" s="195" t="s">
        <v>182</v>
      </c>
      <c r="B10" s="15"/>
      <c r="C10" s="67"/>
      <c r="D10" s="51"/>
      <c r="E10" s="51"/>
      <c r="F10" s="51"/>
      <c r="G10" s="51"/>
      <c r="H10" s="51"/>
      <c r="I10" s="213" t="s">
        <v>13</v>
      </c>
      <c r="J10" s="24"/>
      <c r="K10" s="8"/>
      <c r="L10" s="8"/>
      <c r="M10" s="8"/>
      <c r="N10" s="8"/>
    </row>
    <row r="11" spans="1:14" ht="15" customHeight="1">
      <c r="A11" s="193" t="s">
        <v>144</v>
      </c>
      <c r="B11" s="74" t="s">
        <v>67</v>
      </c>
      <c r="C11" s="68">
        <v>4</v>
      </c>
      <c r="D11" s="14">
        <v>0</v>
      </c>
      <c r="E11" s="14">
        <v>61</v>
      </c>
      <c r="F11" s="14">
        <v>60</v>
      </c>
      <c r="G11" s="14">
        <v>49</v>
      </c>
      <c r="H11" s="1">
        <f>SUM(D11:G11)</f>
        <v>170</v>
      </c>
      <c r="I11" s="197"/>
      <c r="J11" s="24"/>
      <c r="K11" s="163" t="s">
        <v>149</v>
      </c>
      <c r="L11" s="164"/>
      <c r="M11" s="7"/>
      <c r="N11" s="8" t="s">
        <v>26</v>
      </c>
    </row>
    <row r="12" spans="1:14" ht="15" customHeight="1" thickBot="1">
      <c r="A12" s="193" t="s">
        <v>145</v>
      </c>
      <c r="B12" s="74" t="s">
        <v>67</v>
      </c>
      <c r="C12" s="68">
        <v>5</v>
      </c>
      <c r="D12" s="1">
        <v>66</v>
      </c>
      <c r="E12" s="1">
        <v>0</v>
      </c>
      <c r="F12" s="1">
        <v>72</v>
      </c>
      <c r="G12" s="1">
        <v>54</v>
      </c>
      <c r="H12" s="1">
        <f>SUM(D12:G12)</f>
        <v>192</v>
      </c>
      <c r="I12" s="194"/>
      <c r="K12" s="165"/>
      <c r="L12" s="166"/>
      <c r="M12" s="8"/>
      <c r="N12" s="8"/>
    </row>
    <row r="13" spans="1:14" ht="15" customHeight="1" thickBot="1">
      <c r="A13" s="198"/>
      <c r="B13" s="199"/>
      <c r="C13" s="200"/>
      <c r="D13" s="199"/>
      <c r="E13" s="199"/>
      <c r="F13" s="199"/>
      <c r="G13" s="199"/>
      <c r="H13" s="210">
        <f>H11+H12</f>
        <v>362</v>
      </c>
      <c r="I13" s="203"/>
      <c r="K13" s="7"/>
      <c r="L13" s="7"/>
      <c r="M13" s="7"/>
      <c r="N13" s="8"/>
    </row>
    <row r="14" spans="1:14" ht="15" customHeight="1">
      <c r="A14" s="216"/>
      <c r="B14" s="217"/>
      <c r="C14" s="216"/>
      <c r="D14" s="217"/>
      <c r="E14" s="217"/>
      <c r="F14" s="217"/>
      <c r="G14" s="217"/>
      <c r="H14" s="217"/>
      <c r="K14" s="167" t="s">
        <v>128</v>
      </c>
      <c r="L14" s="168"/>
      <c r="M14" s="7"/>
      <c r="N14" s="8" t="s">
        <v>27</v>
      </c>
    </row>
    <row r="15" spans="1:14" ht="15" customHeight="1" thickBot="1">
      <c r="A15" s="216"/>
      <c r="B15" s="217"/>
      <c r="C15" s="216"/>
      <c r="D15" s="217"/>
      <c r="E15" s="217"/>
      <c r="F15" s="217"/>
      <c r="G15" s="217"/>
      <c r="H15" s="217"/>
      <c r="K15" s="169"/>
      <c r="L15" s="170"/>
      <c r="M15" s="8"/>
      <c r="N15" s="36"/>
    </row>
    <row r="16" spans="1:8" ht="15.75" thickBot="1">
      <c r="A16" s="216"/>
      <c r="B16" s="217"/>
      <c r="C16" s="216"/>
      <c r="D16" s="217"/>
      <c r="E16" s="217"/>
      <c r="F16" s="217"/>
      <c r="G16" s="217"/>
      <c r="H16" s="217"/>
    </row>
    <row r="17" spans="1:9" ht="15.75">
      <c r="A17" s="204" t="s">
        <v>43</v>
      </c>
      <c r="B17" s="185"/>
      <c r="C17" s="186"/>
      <c r="D17" s="207" t="s">
        <v>0</v>
      </c>
      <c r="E17" s="208" t="s">
        <v>1</v>
      </c>
      <c r="F17" s="207" t="s">
        <v>2</v>
      </c>
      <c r="G17" s="208" t="s">
        <v>30</v>
      </c>
      <c r="H17" s="209" t="s">
        <v>29</v>
      </c>
      <c r="I17" s="190" t="s">
        <v>33</v>
      </c>
    </row>
    <row r="18" spans="1:10" ht="15.75">
      <c r="A18" s="195" t="s">
        <v>97</v>
      </c>
      <c r="B18" s="15"/>
      <c r="C18" s="67"/>
      <c r="D18" s="51"/>
      <c r="E18" s="51"/>
      <c r="F18" s="51"/>
      <c r="G18" s="51"/>
      <c r="H18" s="51"/>
      <c r="I18" s="192" t="s">
        <v>8</v>
      </c>
      <c r="J18" s="24"/>
    </row>
    <row r="19" spans="1:9" ht="15">
      <c r="A19" s="193" t="s">
        <v>140</v>
      </c>
      <c r="B19" s="74" t="s">
        <v>67</v>
      </c>
      <c r="C19" s="68">
        <v>13</v>
      </c>
      <c r="D19" s="1">
        <v>53</v>
      </c>
      <c r="E19" s="1">
        <v>0</v>
      </c>
      <c r="F19" s="1">
        <v>36</v>
      </c>
      <c r="G19" s="1">
        <v>53</v>
      </c>
      <c r="H19" s="1">
        <f>SUM(D19:G19)</f>
        <v>142</v>
      </c>
      <c r="I19" s="194"/>
    </row>
    <row r="20" spans="1:9" ht="15">
      <c r="A20" s="193" t="s">
        <v>141</v>
      </c>
      <c r="B20" s="74" t="s">
        <v>67</v>
      </c>
      <c r="C20" s="68">
        <v>14</v>
      </c>
      <c r="D20" s="1">
        <v>66</v>
      </c>
      <c r="E20" s="1">
        <v>66</v>
      </c>
      <c r="F20" s="1">
        <v>0</v>
      </c>
      <c r="G20" s="1">
        <v>66</v>
      </c>
      <c r="H20" s="1">
        <f>SUM(D20:G20)</f>
        <v>198</v>
      </c>
      <c r="I20" s="194"/>
    </row>
    <row r="21" spans="1:9" ht="15">
      <c r="A21" s="193"/>
      <c r="B21" s="1"/>
      <c r="C21" s="68"/>
      <c r="D21" s="1"/>
      <c r="E21" s="1"/>
      <c r="F21" s="1"/>
      <c r="G21" s="1"/>
      <c r="H21" s="25">
        <f>H19+H20</f>
        <v>340</v>
      </c>
      <c r="I21" s="194"/>
    </row>
    <row r="22" spans="1:9" ht="15.75">
      <c r="A22" s="195" t="s">
        <v>86</v>
      </c>
      <c r="B22" s="15"/>
      <c r="C22" s="67"/>
      <c r="D22" s="51"/>
      <c r="E22" s="51"/>
      <c r="F22" s="51"/>
      <c r="G22" s="51"/>
      <c r="H22" s="51"/>
      <c r="I22" s="192" t="s">
        <v>20</v>
      </c>
    </row>
    <row r="23" spans="1:9" ht="15">
      <c r="A23" s="193" t="s">
        <v>135</v>
      </c>
      <c r="B23" s="74" t="s">
        <v>67</v>
      </c>
      <c r="C23" s="68">
        <v>13</v>
      </c>
      <c r="D23" s="14">
        <v>0</v>
      </c>
      <c r="E23" s="14">
        <v>47</v>
      </c>
      <c r="F23" s="14">
        <v>49</v>
      </c>
      <c r="G23" s="14">
        <v>47</v>
      </c>
      <c r="H23" s="1">
        <f>SUM(D23:G23)</f>
        <v>143</v>
      </c>
      <c r="I23" s="194"/>
    </row>
    <row r="24" spans="1:9" ht="15">
      <c r="A24" s="193" t="s">
        <v>136</v>
      </c>
      <c r="B24" s="74" t="s">
        <v>67</v>
      </c>
      <c r="C24" s="68">
        <v>14</v>
      </c>
      <c r="D24" s="14">
        <v>0</v>
      </c>
      <c r="E24" s="14">
        <v>48</v>
      </c>
      <c r="F24" s="14">
        <v>48</v>
      </c>
      <c r="G24" s="14">
        <v>47</v>
      </c>
      <c r="H24" s="1">
        <f>SUM(D24:G24)</f>
        <v>143</v>
      </c>
      <c r="I24" s="194"/>
    </row>
    <row r="25" spans="1:9" ht="15.75" thickBot="1">
      <c r="A25" s="198"/>
      <c r="B25" s="199"/>
      <c r="C25" s="200"/>
      <c r="D25" s="199"/>
      <c r="E25" s="199"/>
      <c r="F25" s="199"/>
      <c r="G25" s="199"/>
      <c r="H25" s="210">
        <f>SUM(H23:H24)</f>
        <v>286</v>
      </c>
      <c r="I25" s="203"/>
    </row>
  </sheetData>
  <sheetProtection/>
  <mergeCells count="4">
    <mergeCell ref="K5:L6"/>
    <mergeCell ref="K8:L9"/>
    <mergeCell ref="K11:L12"/>
    <mergeCell ref="K14:L1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Wardas</dc:creator>
  <cp:keywords/>
  <dc:description/>
  <cp:lastModifiedBy>ntb</cp:lastModifiedBy>
  <cp:lastPrinted>2017-04-07T21:25:21Z</cp:lastPrinted>
  <dcterms:created xsi:type="dcterms:W3CDTF">2015-11-02T13:58:13Z</dcterms:created>
  <dcterms:modified xsi:type="dcterms:W3CDTF">2017-04-23T21:41:54Z</dcterms:modified>
  <cp:category/>
  <cp:version/>
  <cp:contentType/>
  <cp:contentStatus/>
</cp:coreProperties>
</file>